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\OneDrive\Desktop\"/>
    </mc:Choice>
  </mc:AlternateContent>
  <xr:revisionPtr revIDLastSave="0" documentId="13_ncr:1_{A980F605-8C9D-46B1-BBCB-684E7DB975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LS" sheetId="16" r:id="rId1"/>
    <sheet name="Module1" sheetId="29" state="veryHidden" r:id=""/>
    <sheet name="Module3" sheetId="37" state="veryHidden" r:id=""/>
  </sheets>
  <externalReferences>
    <externalReference r:id="rId2"/>
  </externalReferences>
  <definedNames>
    <definedName name="_Table1_Out" hidden="1">[1]mape!#REF!</definedName>
    <definedName name="anscount" hidden="1">1</definedName>
    <definedName name="Close">GLS!$J$12:OFFSET(GLS!$J$12,GLS!$J$3-1,0)</definedName>
    <definedName name="Date">GLS!$D$12:OFFSET(GLS!$D$12,GLS!$J$3-1,0)</definedName>
    <definedName name="dB">GLS!$R$4</definedName>
    <definedName name="loss">GLS!$S$8</definedName>
    <definedName name="Max">GLS!$M$3</definedName>
    <definedName name="Min">GLS!$M$4</definedName>
    <definedName name="pp">GLS!$R$9</definedName>
    <definedName name="qq">GLS!$S$9</definedName>
    <definedName name="SD_loss">GLS!#REF!</definedName>
    <definedName name="SD_win">GLS!$R$11</definedName>
    <definedName name="win">GLS!$R$8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0" i="16" l="1"/>
  <c r="V10" i="16"/>
  <c r="Z7" i="16"/>
  <c r="Z19" i="16"/>
  <c r="R12" i="16"/>
  <c r="Q12" i="16"/>
  <c r="L264" i="16"/>
  <c r="M264" i="16" s="1"/>
  <c r="L265" i="16"/>
  <c r="N265" i="16" s="1"/>
  <c r="P265" i="16" s="1"/>
  <c r="L266" i="16"/>
  <c r="M266" i="16" s="1"/>
  <c r="O266" i="16" s="1"/>
  <c r="L267" i="16"/>
  <c r="N267" i="16" s="1"/>
  <c r="P267" i="16" s="1"/>
  <c r="L268" i="16"/>
  <c r="M268" i="16" s="1"/>
  <c r="L269" i="16"/>
  <c r="N269" i="16" s="1"/>
  <c r="P269" i="16" s="1"/>
  <c r="L270" i="16"/>
  <c r="L271" i="16"/>
  <c r="M271" i="16" s="1"/>
  <c r="O271" i="16" s="1"/>
  <c r="L272" i="16"/>
  <c r="M272" i="16" s="1"/>
  <c r="L273" i="16"/>
  <c r="N273" i="16" s="1"/>
  <c r="L274" i="16"/>
  <c r="M274" i="16" s="1"/>
  <c r="O274" i="16" s="1"/>
  <c r="L275" i="16"/>
  <c r="M275" i="16" s="1"/>
  <c r="O275" i="16" s="1"/>
  <c r="L276" i="16"/>
  <c r="M276" i="16" s="1"/>
  <c r="O276" i="16" s="1"/>
  <c r="L277" i="16"/>
  <c r="N277" i="16" s="1"/>
  <c r="P277" i="16" s="1"/>
  <c r="L278" i="16"/>
  <c r="L279" i="16"/>
  <c r="M279" i="16" s="1"/>
  <c r="L280" i="16"/>
  <c r="M280" i="16" s="1"/>
  <c r="O280" i="16" s="1"/>
  <c r="L281" i="16"/>
  <c r="N281" i="16" s="1"/>
  <c r="P281" i="16" s="1"/>
  <c r="L282" i="16"/>
  <c r="M282" i="16" s="1"/>
  <c r="O282" i="16" s="1"/>
  <c r="L283" i="16"/>
  <c r="M283" i="16" s="1"/>
  <c r="L284" i="16"/>
  <c r="N284" i="16" s="1"/>
  <c r="P284" i="16" s="1"/>
  <c r="L285" i="16"/>
  <c r="N285" i="16" s="1"/>
  <c r="P285" i="16" s="1"/>
  <c r="L286" i="16"/>
  <c r="L287" i="16"/>
  <c r="M287" i="16" s="1"/>
  <c r="L288" i="16"/>
  <c r="N288" i="16" s="1"/>
  <c r="L289" i="16"/>
  <c r="N289" i="16" s="1"/>
  <c r="P289" i="16" s="1"/>
  <c r="L290" i="16"/>
  <c r="M290" i="16" s="1"/>
  <c r="O290" i="16" s="1"/>
  <c r="L291" i="16"/>
  <c r="N291" i="16" s="1"/>
  <c r="L292" i="16"/>
  <c r="M292" i="16" s="1"/>
  <c r="L293" i="16"/>
  <c r="N293" i="16" s="1"/>
  <c r="P293" i="16" s="1"/>
  <c r="L294" i="16"/>
  <c r="L295" i="16"/>
  <c r="M295" i="16" s="1"/>
  <c r="L296" i="16"/>
  <c r="M296" i="16" s="1"/>
  <c r="O296" i="16" s="1"/>
  <c r="L297" i="16"/>
  <c r="N297" i="16" s="1"/>
  <c r="L298" i="16"/>
  <c r="M298" i="16" s="1"/>
  <c r="O298" i="16" s="1"/>
  <c r="L299" i="16"/>
  <c r="M299" i="16" s="1"/>
  <c r="L300" i="16"/>
  <c r="M300" i="16" s="1"/>
  <c r="O300" i="16" s="1"/>
  <c r="L301" i="16"/>
  <c r="N301" i="16" s="1"/>
  <c r="L302" i="16"/>
  <c r="M302" i="16" s="1"/>
  <c r="L303" i="16"/>
  <c r="M303" i="16" s="1"/>
  <c r="L304" i="16"/>
  <c r="M304" i="16" s="1"/>
  <c r="O304" i="16" s="1"/>
  <c r="L305" i="16"/>
  <c r="N305" i="16" s="1"/>
  <c r="P305" i="16" s="1"/>
  <c r="L306" i="16"/>
  <c r="L307" i="16"/>
  <c r="M307" i="16" s="1"/>
  <c r="L308" i="16"/>
  <c r="N308" i="16" s="1"/>
  <c r="P308" i="16" s="1"/>
  <c r="L309" i="16"/>
  <c r="N309" i="16" s="1"/>
  <c r="P309" i="16" s="1"/>
  <c r="L310" i="16"/>
  <c r="M310" i="16" s="1"/>
  <c r="O310" i="16" s="1"/>
  <c r="L311" i="16"/>
  <c r="M311" i="16" s="1"/>
  <c r="L312" i="16"/>
  <c r="M312" i="16" s="1"/>
  <c r="L313" i="16"/>
  <c r="N313" i="16" s="1"/>
  <c r="L314" i="16"/>
  <c r="L315" i="16"/>
  <c r="M315" i="16" s="1"/>
  <c r="L316" i="16"/>
  <c r="M316" i="16" s="1"/>
  <c r="O316" i="16" s="1"/>
  <c r="L317" i="16"/>
  <c r="N317" i="16" s="1"/>
  <c r="P317" i="16" s="1"/>
  <c r="L318" i="16"/>
  <c r="M318" i="16" s="1"/>
  <c r="L319" i="16"/>
  <c r="M319" i="16" s="1"/>
  <c r="O319" i="16" s="1"/>
  <c r="L320" i="16"/>
  <c r="M320" i="16" s="1"/>
  <c r="L321" i="16"/>
  <c r="M321" i="16" s="1"/>
  <c r="O321" i="16" s="1"/>
  <c r="L322" i="16"/>
  <c r="M322" i="16" s="1"/>
  <c r="L323" i="16"/>
  <c r="L324" i="16"/>
  <c r="N324" i="16" s="1"/>
  <c r="L325" i="16"/>
  <c r="M325" i="16" s="1"/>
  <c r="O325" i="16" s="1"/>
  <c r="L326" i="16"/>
  <c r="N326" i="16" s="1"/>
  <c r="L327" i="16"/>
  <c r="M327" i="16" s="1"/>
  <c r="L328" i="16"/>
  <c r="N328" i="16" s="1"/>
  <c r="L329" i="16"/>
  <c r="M329" i="16" s="1"/>
  <c r="O329" i="16" s="1"/>
  <c r="L330" i="16"/>
  <c r="N330" i="16" s="1"/>
  <c r="L331" i="16"/>
  <c r="L332" i="16"/>
  <c r="N332" i="16" s="1"/>
  <c r="L333" i="16"/>
  <c r="M333" i="16" s="1"/>
  <c r="L334" i="16"/>
  <c r="N334" i="16" s="1"/>
  <c r="P334" i="16" s="1"/>
  <c r="L335" i="16"/>
  <c r="M335" i="16" s="1"/>
  <c r="O335" i="16" s="1"/>
  <c r="L336" i="16"/>
  <c r="N336" i="16" s="1"/>
  <c r="L337" i="16"/>
  <c r="M337" i="16" s="1"/>
  <c r="L338" i="16"/>
  <c r="N338" i="16" s="1"/>
  <c r="P338" i="16" s="1"/>
  <c r="L339" i="16"/>
  <c r="M339" i="16" s="1"/>
  <c r="O339" i="16" s="1"/>
  <c r="L340" i="16"/>
  <c r="N340" i="16" s="1"/>
  <c r="P340" i="16" s="1"/>
  <c r="L341" i="16"/>
  <c r="L342" i="16"/>
  <c r="M342" i="16" s="1"/>
  <c r="L343" i="16"/>
  <c r="M343" i="16" s="1"/>
  <c r="O343" i="16" s="1"/>
  <c r="L344" i="16"/>
  <c r="N344" i="16" s="1"/>
  <c r="P344" i="16" s="1"/>
  <c r="L345" i="16"/>
  <c r="M345" i="16" s="1"/>
  <c r="L346" i="16"/>
  <c r="M346" i="16" s="1"/>
  <c r="O346" i="16" s="1"/>
  <c r="L347" i="16"/>
  <c r="N347" i="16" s="1"/>
  <c r="L348" i="16"/>
  <c r="N348" i="16" s="1"/>
  <c r="P348" i="16" s="1"/>
  <c r="L349" i="16"/>
  <c r="M349" i="16" s="1"/>
  <c r="O349" i="16" s="1"/>
  <c r="L350" i="16"/>
  <c r="N350" i="16" s="1"/>
  <c r="P350" i="16" s="1"/>
  <c r="L351" i="16"/>
  <c r="M351" i="16" s="1"/>
  <c r="L352" i="16"/>
  <c r="N352" i="16" s="1"/>
  <c r="L353" i="16"/>
  <c r="M353" i="16" s="1"/>
  <c r="O353" i="16" s="1"/>
  <c r="L354" i="16"/>
  <c r="N354" i="16" s="1"/>
  <c r="L355" i="16"/>
  <c r="M355" i="16" s="1"/>
  <c r="O355" i="16" s="1"/>
  <c r="L356" i="16"/>
  <c r="N356" i="16" s="1"/>
  <c r="L357" i="16"/>
  <c r="M357" i="16" s="1"/>
  <c r="L358" i="16"/>
  <c r="N358" i="16" s="1"/>
  <c r="L359" i="16"/>
  <c r="M359" i="16" s="1"/>
  <c r="L360" i="16"/>
  <c r="N360" i="16" s="1"/>
  <c r="L361" i="16"/>
  <c r="M361" i="16" s="1"/>
  <c r="L362" i="16"/>
  <c r="M362" i="16" s="1"/>
  <c r="O362" i="16" s="1"/>
  <c r="L363" i="16"/>
  <c r="N363" i="16" s="1"/>
  <c r="P363" i="16" s="1"/>
  <c r="L364" i="16"/>
  <c r="M364" i="16" s="1"/>
  <c r="O364" i="16" s="1"/>
  <c r="L365" i="16"/>
  <c r="N365" i="16" s="1"/>
  <c r="L366" i="16"/>
  <c r="N366" i="16" s="1"/>
  <c r="L367" i="16"/>
  <c r="M367" i="16" s="1"/>
  <c r="L368" i="16"/>
  <c r="M368" i="16" s="1"/>
  <c r="N368" i="16"/>
  <c r="P368" i="16" s="1"/>
  <c r="L369" i="16"/>
  <c r="M369" i="16" s="1"/>
  <c r="O369" i="16" s="1"/>
  <c r="L370" i="16"/>
  <c r="N370" i="16" s="1"/>
  <c r="P370" i="16" s="1"/>
  <c r="L371" i="16"/>
  <c r="M371" i="16" s="1"/>
  <c r="L372" i="16"/>
  <c r="M372" i="16" s="1"/>
  <c r="O372" i="16" s="1"/>
  <c r="L373" i="16"/>
  <c r="M373" i="16" s="1"/>
  <c r="O373" i="16" s="1"/>
  <c r="L374" i="16"/>
  <c r="N374" i="16" s="1"/>
  <c r="P374" i="16" s="1"/>
  <c r="N296" i="16" l="1"/>
  <c r="M308" i="16"/>
  <c r="M289" i="16"/>
  <c r="M330" i="16"/>
  <c r="O330" i="16" s="1"/>
  <c r="N307" i="16"/>
  <c r="P307" i="16" s="1"/>
  <c r="N346" i="16"/>
  <c r="N275" i="16"/>
  <c r="M281" i="16"/>
  <c r="N343" i="16"/>
  <c r="M336" i="16"/>
  <c r="O336" i="16" s="1"/>
  <c r="N312" i="16"/>
  <c r="P312" i="16" s="1"/>
  <c r="N300" i="16"/>
  <c r="N287" i="16"/>
  <c r="P287" i="16" s="1"/>
  <c r="M334" i="16"/>
  <c r="N316" i="16"/>
  <c r="N327" i="16"/>
  <c r="P327" i="16" s="1"/>
  <c r="N372" i="16"/>
  <c r="M338" i="16"/>
  <c r="N321" i="16"/>
  <c r="N303" i="16"/>
  <c r="P303" i="16" s="1"/>
  <c r="M277" i="16"/>
  <c r="M273" i="16"/>
  <c r="O273" i="16" s="1"/>
  <c r="M326" i="16"/>
  <c r="O326" i="16" s="1"/>
  <c r="N276" i="16"/>
  <c r="M374" i="16"/>
  <c r="N364" i="16"/>
  <c r="M358" i="16"/>
  <c r="O358" i="16" s="1"/>
  <c r="M340" i="16"/>
  <c r="N322" i="16"/>
  <c r="P322" i="16" s="1"/>
  <c r="N292" i="16"/>
  <c r="P292" i="16" s="1"/>
  <c r="M284" i="16"/>
  <c r="N353" i="16"/>
  <c r="M344" i="16"/>
  <c r="N335" i="16"/>
  <c r="M288" i="16"/>
  <c r="O288" i="16" s="1"/>
  <c r="N355" i="16"/>
  <c r="N351" i="16"/>
  <c r="P351" i="16" s="1"/>
  <c r="N295" i="16"/>
  <c r="P295" i="16" s="1"/>
  <c r="M291" i="16"/>
  <c r="O291" i="16" s="1"/>
  <c r="N337" i="16"/>
  <c r="P337" i="16" s="1"/>
  <c r="M324" i="16"/>
  <c r="O324" i="16" s="1"/>
  <c r="N320" i="16"/>
  <c r="P320" i="16" s="1"/>
  <c r="N271" i="16"/>
  <c r="N264" i="16"/>
  <c r="P264" i="16" s="1"/>
  <c r="M370" i="16"/>
  <c r="M365" i="16"/>
  <c r="O365" i="16" s="1"/>
  <c r="N359" i="16"/>
  <c r="P359" i="16" s="1"/>
  <c r="M354" i="16"/>
  <c r="O354" i="16" s="1"/>
  <c r="M350" i="16"/>
  <c r="N345" i="16"/>
  <c r="P345" i="16" s="1"/>
  <c r="M332" i="16"/>
  <c r="O332" i="16" s="1"/>
  <c r="N315" i="16"/>
  <c r="P315" i="16" s="1"/>
  <c r="N299" i="16"/>
  <c r="P299" i="16" s="1"/>
  <c r="M285" i="16"/>
  <c r="N280" i="16"/>
  <c r="M267" i="16"/>
  <c r="N349" i="16"/>
  <c r="N329" i="16"/>
  <c r="N319" i="16"/>
  <c r="N311" i="16"/>
  <c r="P311" i="16" s="1"/>
  <c r="M269" i="16"/>
  <c r="M366" i="16"/>
  <c r="O366" i="16" s="1"/>
  <c r="M348" i="16"/>
  <c r="M328" i="16"/>
  <c r="O328" i="16" s="1"/>
  <c r="N318" i="16"/>
  <c r="P318" i="16" s="1"/>
  <c r="N310" i="16"/>
  <c r="N302" i="16"/>
  <c r="P302" i="16" s="1"/>
  <c r="M265" i="16"/>
  <c r="N342" i="16"/>
  <c r="P342" i="16" s="1"/>
  <c r="N283" i="16"/>
  <c r="P283" i="16" s="1"/>
  <c r="N272" i="16"/>
  <c r="P272" i="16" s="1"/>
  <c r="N268" i="16"/>
  <c r="P268" i="16" s="1"/>
  <c r="N373" i="16"/>
  <c r="N369" i="16"/>
  <c r="N361" i="16"/>
  <c r="P361" i="16" s="1"/>
  <c r="M347" i="16"/>
  <c r="O347" i="16" s="1"/>
  <c r="M317" i="16"/>
  <c r="M309" i="16"/>
  <c r="M301" i="16"/>
  <c r="O301" i="16" s="1"/>
  <c r="M293" i="16"/>
  <c r="N279" i="16"/>
  <c r="P279" i="16" s="1"/>
  <c r="M297" i="16"/>
  <c r="O297" i="16" s="1"/>
  <c r="N371" i="16"/>
  <c r="P371" i="16" s="1"/>
  <c r="M363" i="16"/>
  <c r="M341" i="16"/>
  <c r="O341" i="16" s="1"/>
  <c r="N341" i="16"/>
  <c r="N367" i="16"/>
  <c r="P367" i="16" s="1"/>
  <c r="N357" i="16"/>
  <c r="P357" i="16" s="1"/>
  <c r="M323" i="16"/>
  <c r="O323" i="16" s="1"/>
  <c r="N323" i="16"/>
  <c r="N362" i="16"/>
  <c r="N339" i="16"/>
  <c r="M360" i="16"/>
  <c r="O360" i="16" s="1"/>
  <c r="M356" i="16"/>
  <c r="O356" i="16" s="1"/>
  <c r="M352" i="16"/>
  <c r="O352" i="16" s="1"/>
  <c r="M331" i="16"/>
  <c r="O331" i="16" s="1"/>
  <c r="N331" i="16"/>
  <c r="M314" i="16"/>
  <c r="O314" i="16" s="1"/>
  <c r="N314" i="16"/>
  <c r="M313" i="16"/>
  <c r="O313" i="16" s="1"/>
  <c r="N270" i="16"/>
  <c r="M270" i="16"/>
  <c r="O270" i="16" s="1"/>
  <c r="N286" i="16"/>
  <c r="P286" i="16" s="1"/>
  <c r="M286" i="16"/>
  <c r="N333" i="16"/>
  <c r="P333" i="16" s="1"/>
  <c r="N325" i="16"/>
  <c r="N304" i="16"/>
  <c r="M306" i="16"/>
  <c r="N306" i="16"/>
  <c r="P306" i="16" s="1"/>
  <c r="M305" i="16"/>
  <c r="N278" i="16"/>
  <c r="M278" i="16"/>
  <c r="O278" i="16" s="1"/>
  <c r="N294" i="16"/>
  <c r="M294" i="16"/>
  <c r="O294" i="16" s="1"/>
  <c r="N298" i="16"/>
  <c r="N290" i="16"/>
  <c r="N282" i="16"/>
  <c r="N274" i="16"/>
  <c r="N266" i="16"/>
  <c r="L377" i="16"/>
  <c r="N377" i="16" s="1"/>
  <c r="P377" i="16" s="1"/>
  <c r="L378" i="16"/>
  <c r="M378" i="16" s="1"/>
  <c r="O378" i="16" s="1"/>
  <c r="L379" i="16"/>
  <c r="M379" i="16" s="1"/>
  <c r="O379" i="16" s="1"/>
  <c r="L380" i="16"/>
  <c r="N380" i="16" s="1"/>
  <c r="P380" i="16" s="1"/>
  <c r="L381" i="16"/>
  <c r="N381" i="16" s="1"/>
  <c r="P381" i="16" s="1"/>
  <c r="L382" i="16"/>
  <c r="M382" i="16" s="1"/>
  <c r="O382" i="16" s="1"/>
  <c r="L383" i="16"/>
  <c r="M383" i="16" s="1"/>
  <c r="O383" i="16" s="1"/>
  <c r="L384" i="16"/>
  <c r="N384" i="16" s="1"/>
  <c r="P384" i="16" s="1"/>
  <c r="L385" i="16"/>
  <c r="N385" i="16" s="1"/>
  <c r="P385" i="16" s="1"/>
  <c r="L386" i="16"/>
  <c r="M386" i="16" s="1"/>
  <c r="O386" i="16" s="1"/>
  <c r="L387" i="16"/>
  <c r="M387" i="16" s="1"/>
  <c r="O387" i="16" s="1"/>
  <c r="L388" i="16"/>
  <c r="N388" i="16" s="1"/>
  <c r="P388" i="16" s="1"/>
  <c r="L389" i="16"/>
  <c r="N389" i="16" s="1"/>
  <c r="P389" i="16" s="1"/>
  <c r="L390" i="16"/>
  <c r="M390" i="16" s="1"/>
  <c r="O390" i="16" s="1"/>
  <c r="L391" i="16"/>
  <c r="M391" i="16" s="1"/>
  <c r="O391" i="16" s="1"/>
  <c r="L392" i="16"/>
  <c r="N392" i="16" s="1"/>
  <c r="P392" i="16" s="1"/>
  <c r="L393" i="16"/>
  <c r="N393" i="16" s="1"/>
  <c r="P393" i="16" s="1"/>
  <c r="L394" i="16"/>
  <c r="M394" i="16" s="1"/>
  <c r="O394" i="16" s="1"/>
  <c r="L395" i="16"/>
  <c r="M395" i="16" s="1"/>
  <c r="O395" i="16" s="1"/>
  <c r="L396" i="16"/>
  <c r="N396" i="16" s="1"/>
  <c r="P396" i="16" s="1"/>
  <c r="L397" i="16"/>
  <c r="N397" i="16" s="1"/>
  <c r="P397" i="16" s="1"/>
  <c r="L398" i="16"/>
  <c r="M398" i="16" s="1"/>
  <c r="O398" i="16" s="1"/>
  <c r="L399" i="16"/>
  <c r="M399" i="16" s="1"/>
  <c r="O399" i="16" s="1"/>
  <c r="L400" i="16"/>
  <c r="N400" i="16" s="1"/>
  <c r="P400" i="16" s="1"/>
  <c r="L401" i="16"/>
  <c r="N401" i="16" s="1"/>
  <c r="P401" i="16" s="1"/>
  <c r="L402" i="16"/>
  <c r="M402" i="16" s="1"/>
  <c r="O402" i="16" s="1"/>
  <c r="L403" i="16"/>
  <c r="M403" i="16" s="1"/>
  <c r="O403" i="16" s="1"/>
  <c r="L404" i="16"/>
  <c r="N404" i="16" s="1"/>
  <c r="P404" i="16" s="1"/>
  <c r="L405" i="16"/>
  <c r="N405" i="16" s="1"/>
  <c r="P405" i="16" s="1"/>
  <c r="L406" i="16"/>
  <c r="M406" i="16" s="1"/>
  <c r="O406" i="16" s="1"/>
  <c r="L407" i="16"/>
  <c r="M407" i="16" s="1"/>
  <c r="O407" i="16" s="1"/>
  <c r="L408" i="16"/>
  <c r="N408" i="16" s="1"/>
  <c r="P408" i="16" s="1"/>
  <c r="L409" i="16"/>
  <c r="N409" i="16" s="1"/>
  <c r="P409" i="16" s="1"/>
  <c r="L410" i="16"/>
  <c r="M410" i="16" s="1"/>
  <c r="O410" i="16" s="1"/>
  <c r="L13" i="16"/>
  <c r="L12" i="16"/>
  <c r="L138" i="16"/>
  <c r="M138" i="16" s="1"/>
  <c r="L139" i="16"/>
  <c r="N139" i="16" s="1"/>
  <c r="L140" i="16"/>
  <c r="M140" i="16" s="1"/>
  <c r="L141" i="16"/>
  <c r="L142" i="16"/>
  <c r="M142" i="16" s="1"/>
  <c r="L143" i="16"/>
  <c r="M143" i="16" s="1"/>
  <c r="L144" i="16"/>
  <c r="N144" i="16" s="1"/>
  <c r="L145" i="16"/>
  <c r="M145" i="16" s="1"/>
  <c r="L146" i="16"/>
  <c r="N146" i="16" s="1"/>
  <c r="L147" i="16"/>
  <c r="M147" i="16" s="1"/>
  <c r="L148" i="16"/>
  <c r="M148" i="16" s="1"/>
  <c r="L149" i="16"/>
  <c r="L150" i="16"/>
  <c r="M150" i="16" s="1"/>
  <c r="L151" i="16"/>
  <c r="M151" i="16" s="1"/>
  <c r="L152" i="16"/>
  <c r="N152" i="16" s="1"/>
  <c r="L153" i="16"/>
  <c r="N153" i="16" s="1"/>
  <c r="L154" i="16"/>
  <c r="N154" i="16" s="1"/>
  <c r="L155" i="16"/>
  <c r="L156" i="16"/>
  <c r="N156" i="16" s="1"/>
  <c r="L157" i="16"/>
  <c r="L158" i="16"/>
  <c r="M158" i="16" s="1"/>
  <c r="L159" i="16"/>
  <c r="M159" i="16" s="1"/>
  <c r="L160" i="16"/>
  <c r="N160" i="16" s="1"/>
  <c r="L161" i="16"/>
  <c r="M161" i="16" s="1"/>
  <c r="L162" i="16"/>
  <c r="N162" i="16" s="1"/>
  <c r="L163" i="16"/>
  <c r="M163" i="16" s="1"/>
  <c r="L164" i="16"/>
  <c r="M164" i="16" s="1"/>
  <c r="L165" i="16"/>
  <c r="L166" i="16"/>
  <c r="N166" i="16" s="1"/>
  <c r="L167" i="16"/>
  <c r="M167" i="16" s="1"/>
  <c r="L168" i="16"/>
  <c r="N168" i="16" s="1"/>
  <c r="P168" i="16" s="1"/>
  <c r="L169" i="16"/>
  <c r="N169" i="16" s="1"/>
  <c r="L170" i="16"/>
  <c r="N170" i="16" s="1"/>
  <c r="L171" i="16"/>
  <c r="M171" i="16" s="1"/>
  <c r="L172" i="16"/>
  <c r="N172" i="16" s="1"/>
  <c r="L173" i="16"/>
  <c r="L174" i="16"/>
  <c r="M174" i="16" s="1"/>
  <c r="L175" i="16"/>
  <c r="M175" i="16" s="1"/>
  <c r="L176" i="16"/>
  <c r="N176" i="16" s="1"/>
  <c r="L177" i="16"/>
  <c r="N177" i="16" s="1"/>
  <c r="P177" i="16" s="1"/>
  <c r="L178" i="16"/>
  <c r="N178" i="16" s="1"/>
  <c r="L179" i="16"/>
  <c r="L180" i="16"/>
  <c r="N180" i="16" s="1"/>
  <c r="L181" i="16"/>
  <c r="L182" i="16"/>
  <c r="M182" i="16" s="1"/>
  <c r="L183" i="16"/>
  <c r="M183" i="16" s="1"/>
  <c r="L184" i="16"/>
  <c r="N184" i="16" s="1"/>
  <c r="L185" i="16"/>
  <c r="M185" i="16" s="1"/>
  <c r="L186" i="16"/>
  <c r="N186" i="16" s="1"/>
  <c r="L187" i="16"/>
  <c r="M187" i="16" s="1"/>
  <c r="L188" i="16"/>
  <c r="M188" i="16" s="1"/>
  <c r="L189" i="16"/>
  <c r="L190" i="16"/>
  <c r="M190" i="16" s="1"/>
  <c r="L191" i="16"/>
  <c r="M191" i="16" s="1"/>
  <c r="L192" i="16"/>
  <c r="N192" i="16" s="1"/>
  <c r="L193" i="16"/>
  <c r="L194" i="16"/>
  <c r="N194" i="16" s="1"/>
  <c r="L195" i="16"/>
  <c r="M195" i="16" s="1"/>
  <c r="L196" i="16"/>
  <c r="M196" i="16" s="1"/>
  <c r="L197" i="16"/>
  <c r="L198" i="16"/>
  <c r="M198" i="16" s="1"/>
  <c r="L199" i="16"/>
  <c r="L200" i="16"/>
  <c r="N200" i="16" s="1"/>
  <c r="L201" i="16"/>
  <c r="L202" i="16"/>
  <c r="N202" i="16" s="1"/>
  <c r="L203" i="16"/>
  <c r="M203" i="16" s="1"/>
  <c r="L204" i="16"/>
  <c r="M204" i="16" s="1"/>
  <c r="L205" i="16"/>
  <c r="M205" i="16" s="1"/>
  <c r="L206" i="16"/>
  <c r="M206" i="16" s="1"/>
  <c r="L207" i="16"/>
  <c r="M207" i="16" s="1"/>
  <c r="L208" i="16"/>
  <c r="M208" i="16" s="1"/>
  <c r="L209" i="16"/>
  <c r="N209" i="16" s="1"/>
  <c r="L210" i="16"/>
  <c r="N210" i="16" s="1"/>
  <c r="L211" i="16"/>
  <c r="M211" i="16" s="1"/>
  <c r="L212" i="16"/>
  <c r="M212" i="16" s="1"/>
  <c r="L213" i="16"/>
  <c r="M213" i="16" s="1"/>
  <c r="L214" i="16"/>
  <c r="L215" i="16"/>
  <c r="M215" i="16" s="1"/>
  <c r="L216" i="16"/>
  <c r="M216" i="16" s="1"/>
  <c r="L217" i="16"/>
  <c r="L218" i="16"/>
  <c r="L219" i="16"/>
  <c r="M219" i="16" s="1"/>
  <c r="L220" i="16"/>
  <c r="M220" i="16" s="1"/>
  <c r="L221" i="16"/>
  <c r="M221" i="16" s="1"/>
  <c r="L222" i="16"/>
  <c r="N222" i="16" s="1"/>
  <c r="L223" i="16"/>
  <c r="M223" i="16" s="1"/>
  <c r="L224" i="16"/>
  <c r="N224" i="16" s="1"/>
  <c r="L225" i="16"/>
  <c r="M225" i="16" s="1"/>
  <c r="L226" i="16"/>
  <c r="L227" i="16"/>
  <c r="N227" i="16" s="1"/>
  <c r="L228" i="16"/>
  <c r="N228" i="16" s="1"/>
  <c r="L229" i="16"/>
  <c r="M229" i="16" s="1"/>
  <c r="L230" i="16"/>
  <c r="M230" i="16" s="1"/>
  <c r="L231" i="16"/>
  <c r="N231" i="16" s="1"/>
  <c r="L232" i="16"/>
  <c r="N232" i="16" s="1"/>
  <c r="L233" i="16"/>
  <c r="L234" i="16"/>
  <c r="M234" i="16" s="1"/>
  <c r="L235" i="16"/>
  <c r="N235" i="16" s="1"/>
  <c r="L236" i="16"/>
  <c r="N236" i="16" s="1"/>
  <c r="L237" i="16"/>
  <c r="M237" i="16" s="1"/>
  <c r="L238" i="16"/>
  <c r="N238" i="16" s="1"/>
  <c r="L239" i="16"/>
  <c r="N239" i="16" s="1"/>
  <c r="L240" i="16"/>
  <c r="N240" i="16" s="1"/>
  <c r="L241" i="16"/>
  <c r="L242" i="16"/>
  <c r="M242" i="16" s="1"/>
  <c r="L243" i="16"/>
  <c r="M243" i="16" s="1"/>
  <c r="L244" i="16"/>
  <c r="N244" i="16" s="1"/>
  <c r="L245" i="16"/>
  <c r="L246" i="16"/>
  <c r="N246" i="16" s="1"/>
  <c r="L247" i="16"/>
  <c r="M247" i="16" s="1"/>
  <c r="L248" i="16"/>
  <c r="N248" i="16" s="1"/>
  <c r="L249" i="16"/>
  <c r="L250" i="16"/>
  <c r="M250" i="16" s="1"/>
  <c r="L251" i="16"/>
  <c r="M251" i="16" s="1"/>
  <c r="L252" i="16"/>
  <c r="N252" i="16" s="1"/>
  <c r="L253" i="16"/>
  <c r="L254" i="16"/>
  <c r="M254" i="16" s="1"/>
  <c r="L255" i="16"/>
  <c r="N255" i="16" s="1"/>
  <c r="L256" i="16"/>
  <c r="N256" i="16" s="1"/>
  <c r="L257" i="16"/>
  <c r="M257" i="16" s="1"/>
  <c r="L258" i="16"/>
  <c r="N258" i="16" s="1"/>
  <c r="L259" i="16"/>
  <c r="N259" i="16" s="1"/>
  <c r="L260" i="16"/>
  <c r="N260" i="16" s="1"/>
  <c r="L261" i="16"/>
  <c r="L262" i="16"/>
  <c r="M262" i="16" s="1"/>
  <c r="L263" i="16"/>
  <c r="N263" i="16" s="1"/>
  <c r="L137" i="16"/>
  <c r="M137" i="16" s="1"/>
  <c r="L124" i="16"/>
  <c r="N124" i="16" s="1"/>
  <c r="L125" i="16"/>
  <c r="M125" i="16" s="1"/>
  <c r="L126" i="16"/>
  <c r="N126" i="16" s="1"/>
  <c r="L127" i="16"/>
  <c r="M127" i="16" s="1"/>
  <c r="L128" i="16"/>
  <c r="M128" i="16" s="1"/>
  <c r="L129" i="16"/>
  <c r="M129" i="16" s="1"/>
  <c r="L130" i="16"/>
  <c r="N130" i="16" s="1"/>
  <c r="L131" i="16"/>
  <c r="M131" i="16" s="1"/>
  <c r="L132" i="16"/>
  <c r="N132" i="16" s="1"/>
  <c r="L133" i="16"/>
  <c r="M133" i="16" s="1"/>
  <c r="L134" i="16"/>
  <c r="N134" i="16" s="1"/>
  <c r="L135" i="16"/>
  <c r="M135" i="16" s="1"/>
  <c r="L136" i="16"/>
  <c r="N136" i="16" s="1"/>
  <c r="P136" i="16" s="1"/>
  <c r="L120" i="16"/>
  <c r="M120" i="16" s="1"/>
  <c r="L121" i="16"/>
  <c r="N121" i="16" s="1"/>
  <c r="L122" i="16"/>
  <c r="N122" i="16" s="1"/>
  <c r="L123" i="16"/>
  <c r="M123" i="16" s="1"/>
  <c r="M3" i="16"/>
  <c r="N185" i="16" l="1"/>
  <c r="M153" i="16"/>
  <c r="M239" i="16"/>
  <c r="M194" i="16"/>
  <c r="O194" i="16" s="1"/>
  <c r="N187" i="16"/>
  <c r="M238" i="16"/>
  <c r="M200" i="16"/>
  <c r="N148" i="16"/>
  <c r="N242" i="16"/>
  <c r="N205" i="16"/>
  <c r="M235" i="16"/>
  <c r="M177" i="16"/>
  <c r="N250" i="16"/>
  <c r="N243" i="16"/>
  <c r="M121" i="16"/>
  <c r="M263" i="16"/>
  <c r="M146" i="16"/>
  <c r="M255" i="16"/>
  <c r="N234" i="16"/>
  <c r="M222" i="16"/>
  <c r="N216" i="16"/>
  <c r="N215" i="16"/>
  <c r="M202" i="16"/>
  <c r="M178" i="16"/>
  <c r="N225" i="16"/>
  <c r="N220" i="16"/>
  <c r="M236" i="16"/>
  <c r="M231" i="16"/>
  <c r="N188" i="16"/>
  <c r="N183" i="16"/>
  <c r="M224" i="16"/>
  <c r="M156" i="16"/>
  <c r="N150" i="16"/>
  <c r="M168" i="16"/>
  <c r="N161" i="16"/>
  <c r="P161" i="16" s="1"/>
  <c r="N262" i="16"/>
  <c r="M232" i="16"/>
  <c r="N221" i="16"/>
  <c r="M154" i="16"/>
  <c r="M408" i="16"/>
  <c r="O408" i="16" s="1"/>
  <c r="M404" i="16"/>
  <c r="O404" i="16" s="1"/>
  <c r="M400" i="16"/>
  <c r="O400" i="16" s="1"/>
  <c r="M396" i="16"/>
  <c r="O396" i="16" s="1"/>
  <c r="M392" i="16"/>
  <c r="O392" i="16" s="1"/>
  <c r="M388" i="16"/>
  <c r="O388" i="16" s="1"/>
  <c r="M384" i="16"/>
  <c r="O384" i="16" s="1"/>
  <c r="M380" i="16"/>
  <c r="O380" i="16" s="1"/>
  <c r="M260" i="16"/>
  <c r="N190" i="16"/>
  <c r="N410" i="16"/>
  <c r="P410" i="16" s="1"/>
  <c r="N406" i="16"/>
  <c r="P406" i="16" s="1"/>
  <c r="N402" i="16"/>
  <c r="P402" i="16" s="1"/>
  <c r="N398" i="16"/>
  <c r="P398" i="16" s="1"/>
  <c r="N394" i="16"/>
  <c r="P394" i="16" s="1"/>
  <c r="N390" i="16"/>
  <c r="P390" i="16" s="1"/>
  <c r="N386" i="16"/>
  <c r="P386" i="16" s="1"/>
  <c r="N382" i="16"/>
  <c r="P382" i="16" s="1"/>
  <c r="N378" i="16"/>
  <c r="P378" i="16" s="1"/>
  <c r="N254" i="16"/>
  <c r="N213" i="16"/>
  <c r="M186" i="16"/>
  <c r="N175" i="16"/>
  <c r="M162" i="16"/>
  <c r="N147" i="16"/>
  <c r="M409" i="16"/>
  <c r="O409" i="16" s="1"/>
  <c r="M405" i="16"/>
  <c r="O405" i="16" s="1"/>
  <c r="M401" i="16"/>
  <c r="O401" i="16" s="1"/>
  <c r="M397" i="16"/>
  <c r="O397" i="16" s="1"/>
  <c r="M393" i="16"/>
  <c r="O393" i="16" s="1"/>
  <c r="M389" i="16"/>
  <c r="O389" i="16" s="1"/>
  <c r="M385" i="16"/>
  <c r="O385" i="16" s="1"/>
  <c r="M381" i="16"/>
  <c r="O381" i="16" s="1"/>
  <c r="M377" i="16"/>
  <c r="O377" i="16" s="1"/>
  <c r="N407" i="16"/>
  <c r="P407" i="16" s="1"/>
  <c r="N403" i="16"/>
  <c r="P403" i="16" s="1"/>
  <c r="N399" i="16"/>
  <c r="P399" i="16" s="1"/>
  <c r="N395" i="16"/>
  <c r="P395" i="16" s="1"/>
  <c r="N391" i="16"/>
  <c r="P391" i="16" s="1"/>
  <c r="N387" i="16"/>
  <c r="P387" i="16" s="1"/>
  <c r="N383" i="16"/>
  <c r="P383" i="16" s="1"/>
  <c r="N379" i="16"/>
  <c r="P379" i="16" s="1"/>
  <c r="M258" i="16"/>
  <c r="M246" i="16"/>
  <c r="M228" i="16"/>
  <c r="N211" i="16"/>
  <c r="N203" i="16"/>
  <c r="M180" i="16"/>
  <c r="M172" i="16"/>
  <c r="M169" i="16"/>
  <c r="M166" i="16"/>
  <c r="O166" i="16" s="1"/>
  <c r="M139" i="16"/>
  <c r="N257" i="16"/>
  <c r="M248" i="16"/>
  <c r="M227" i="16"/>
  <c r="M256" i="16"/>
  <c r="N247" i="16"/>
  <c r="M244" i="16"/>
  <c r="M240" i="16"/>
  <c r="N230" i="16"/>
  <c r="N223" i="16"/>
  <c r="N212" i="16"/>
  <c r="N208" i="16"/>
  <c r="N204" i="16"/>
  <c r="N196" i="16"/>
  <c r="M170" i="16"/>
  <c r="N164" i="16"/>
  <c r="N145" i="16"/>
  <c r="M259" i="16"/>
  <c r="M192" i="16"/>
  <c r="N167" i="16"/>
  <c r="N140" i="16"/>
  <c r="P140" i="16" s="1"/>
  <c r="M132" i="16"/>
  <c r="N125" i="16"/>
  <c r="N219" i="16"/>
  <c r="N195" i="16"/>
  <c r="N191" i="16"/>
  <c r="M144" i="16"/>
  <c r="N233" i="16"/>
  <c r="M233" i="16"/>
  <c r="N241" i="16"/>
  <c r="M241" i="16"/>
  <c r="N251" i="16"/>
  <c r="N249" i="16"/>
  <c r="M249" i="16"/>
  <c r="N218" i="16"/>
  <c r="M218" i="16"/>
  <c r="M253" i="16"/>
  <c r="N253" i="16"/>
  <c r="M252" i="16"/>
  <c r="M245" i="16"/>
  <c r="N245" i="16"/>
  <c r="N217" i="16"/>
  <c r="M217" i="16"/>
  <c r="M261" i="16"/>
  <c r="N261" i="16"/>
  <c r="N226" i="16"/>
  <c r="M226" i="16"/>
  <c r="M189" i="16"/>
  <c r="N189" i="16"/>
  <c r="M214" i="16"/>
  <c r="N214" i="16"/>
  <c r="M201" i="16"/>
  <c r="N201" i="16"/>
  <c r="M197" i="16"/>
  <c r="N197" i="16"/>
  <c r="M179" i="16"/>
  <c r="N179" i="16"/>
  <c r="N237" i="16"/>
  <c r="N229" i="16"/>
  <c r="N207" i="16"/>
  <c r="M155" i="16"/>
  <c r="N155" i="16"/>
  <c r="M210" i="16"/>
  <c r="M209" i="16"/>
  <c r="M199" i="16"/>
  <c r="N199" i="16"/>
  <c r="M181" i="16"/>
  <c r="N181" i="16"/>
  <c r="M193" i="16"/>
  <c r="N193" i="16"/>
  <c r="M157" i="16"/>
  <c r="N157" i="16"/>
  <c r="N206" i="16"/>
  <c r="N198" i="16"/>
  <c r="N182" i="16"/>
  <c r="N171" i="16"/>
  <c r="N158" i="16"/>
  <c r="N142" i="16"/>
  <c r="M184" i="16"/>
  <c r="M149" i="16"/>
  <c r="N149" i="16"/>
  <c r="M173" i="16"/>
  <c r="N173" i="16"/>
  <c r="M160" i="16"/>
  <c r="N174" i="16"/>
  <c r="N163" i="16"/>
  <c r="M176" i="16"/>
  <c r="M152" i="16"/>
  <c r="M165" i="16"/>
  <c r="N165" i="16"/>
  <c r="M141" i="16"/>
  <c r="N141" i="16"/>
  <c r="N159" i="16"/>
  <c r="N151" i="16"/>
  <c r="N143" i="16"/>
  <c r="P143" i="16" s="1"/>
  <c r="N138" i="16"/>
  <c r="M122" i="16"/>
  <c r="M134" i="16"/>
  <c r="M126" i="16"/>
  <c r="M136" i="16"/>
  <c r="M130" i="16"/>
  <c r="O130" i="16" s="1"/>
  <c r="N133" i="16"/>
  <c r="N128" i="16"/>
  <c r="M124" i="16"/>
  <c r="N137" i="16"/>
  <c r="N131" i="16"/>
  <c r="N129" i="16"/>
  <c r="N135" i="16"/>
  <c r="N127" i="16"/>
  <c r="N120" i="16"/>
  <c r="N123" i="16"/>
  <c r="L14" i="16"/>
  <c r="M12" i="16" l="1"/>
  <c r="N12" i="16"/>
  <c r="N14" i="16"/>
  <c r="M14" i="16"/>
  <c r="N13" i="16"/>
  <c r="M13" i="16"/>
  <c r="J3" i="16" l="1"/>
  <c r="J4" i="16"/>
  <c r="AC35" i="16" s="1"/>
  <c r="M4" i="16"/>
  <c r="J5" i="16"/>
  <c r="L6" i="16"/>
  <c r="M6" i="16"/>
  <c r="B13" i="16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B39" i="16" s="1"/>
  <c r="B40" i="16" s="1"/>
  <c r="B41" i="16" s="1"/>
  <c r="B42" i="16" s="1"/>
  <c r="B43" i="16" s="1"/>
  <c r="B44" i="16" s="1"/>
  <c r="B45" i="16" s="1"/>
  <c r="B46" i="16" s="1"/>
  <c r="B47" i="16" s="1"/>
  <c r="B48" i="16" s="1"/>
  <c r="B49" i="16" s="1"/>
  <c r="B50" i="16" s="1"/>
  <c r="B51" i="16" s="1"/>
  <c r="B52" i="16" s="1"/>
  <c r="B53" i="16" s="1"/>
  <c r="B54" i="16" s="1"/>
  <c r="B55" i="16" s="1"/>
  <c r="B56" i="16" s="1"/>
  <c r="B57" i="16" s="1"/>
  <c r="B58" i="16" s="1"/>
  <c r="B59" i="16" s="1"/>
  <c r="B60" i="16" s="1"/>
  <c r="B61" i="16" s="1"/>
  <c r="B62" i="16" s="1"/>
  <c r="B63" i="16" s="1"/>
  <c r="B64" i="16" s="1"/>
  <c r="B65" i="16" s="1"/>
  <c r="B66" i="16" s="1"/>
  <c r="B67" i="16" s="1"/>
  <c r="B68" i="16" s="1"/>
  <c r="B69" i="16" s="1"/>
  <c r="B70" i="16" s="1"/>
  <c r="B71" i="16" s="1"/>
  <c r="B72" i="16" s="1"/>
  <c r="B73" i="16" s="1"/>
  <c r="B74" i="16" s="1"/>
  <c r="B75" i="16" s="1"/>
  <c r="B76" i="16" s="1"/>
  <c r="B77" i="16" s="1"/>
  <c r="B78" i="16" s="1"/>
  <c r="B79" i="16" s="1"/>
  <c r="B80" i="16" s="1"/>
  <c r="B81" i="16" s="1"/>
  <c r="B82" i="16" s="1"/>
  <c r="B83" i="16" s="1"/>
  <c r="B84" i="16" s="1"/>
  <c r="B85" i="16" s="1"/>
  <c r="B86" i="16" s="1"/>
  <c r="B87" i="16" s="1"/>
  <c r="B88" i="16" s="1"/>
  <c r="B89" i="16" s="1"/>
  <c r="B90" i="16" s="1"/>
  <c r="B91" i="16" s="1"/>
  <c r="B92" i="16" s="1"/>
  <c r="B93" i="16" s="1"/>
  <c r="B94" i="16" s="1"/>
  <c r="B95" i="16" s="1"/>
  <c r="B96" i="16" s="1"/>
  <c r="B97" i="16" s="1"/>
  <c r="B98" i="16" s="1"/>
  <c r="B99" i="16" s="1"/>
  <c r="B100" i="16" s="1"/>
  <c r="B101" i="16" s="1"/>
  <c r="B102" i="16" s="1"/>
  <c r="B103" i="16" s="1"/>
  <c r="B104" i="16" s="1"/>
  <c r="B105" i="16" s="1"/>
  <c r="B106" i="16" s="1"/>
  <c r="B107" i="16" s="1"/>
  <c r="B108" i="16" s="1"/>
  <c r="B109" i="16" s="1"/>
  <c r="B110" i="16" s="1"/>
  <c r="B111" i="16" s="1"/>
  <c r="B112" i="16" s="1"/>
  <c r="B113" i="16" s="1"/>
  <c r="B114" i="16" s="1"/>
  <c r="B115" i="16" s="1"/>
  <c r="B116" i="16" s="1"/>
  <c r="B117" i="16" s="1"/>
  <c r="B118" i="16" s="1"/>
  <c r="B119" i="16" s="1"/>
  <c r="B120" i="16" s="1"/>
  <c r="B121" i="16" s="1"/>
  <c r="B122" i="16" s="1"/>
  <c r="B123" i="16" s="1"/>
  <c r="B124" i="16" s="1"/>
  <c r="B125" i="16" s="1"/>
  <c r="B126" i="16" s="1"/>
  <c r="B127" i="16" s="1"/>
  <c r="B128" i="16" s="1"/>
  <c r="B129" i="16" s="1"/>
  <c r="B130" i="16" s="1"/>
  <c r="B131" i="16" s="1"/>
  <c r="B132" i="16" s="1"/>
  <c r="B133" i="16" s="1"/>
  <c r="B134" i="16" s="1"/>
  <c r="B135" i="16" s="1"/>
  <c r="B136" i="16" s="1"/>
  <c r="B137" i="16" s="1"/>
  <c r="B138" i="16" s="1"/>
  <c r="B139" i="16" s="1"/>
  <c r="B140" i="16" s="1"/>
  <c r="B141" i="16" s="1"/>
  <c r="B142" i="16" s="1"/>
  <c r="B143" i="16" s="1"/>
  <c r="B144" i="16" s="1"/>
  <c r="B145" i="16" s="1"/>
  <c r="B146" i="16" s="1"/>
  <c r="B147" i="16" s="1"/>
  <c r="B148" i="16" s="1"/>
  <c r="B149" i="16" s="1"/>
  <c r="B150" i="16" s="1"/>
  <c r="B151" i="16" s="1"/>
  <c r="B152" i="16" s="1"/>
  <c r="B153" i="16" s="1"/>
  <c r="B154" i="16" s="1"/>
  <c r="B155" i="16" s="1"/>
  <c r="B156" i="16" s="1"/>
  <c r="B157" i="16" s="1"/>
  <c r="B158" i="16" s="1"/>
  <c r="B159" i="16" s="1"/>
  <c r="B160" i="16" s="1"/>
  <c r="B161" i="16" s="1"/>
  <c r="B162" i="16" s="1"/>
  <c r="B163" i="16" s="1"/>
  <c r="B164" i="16" s="1"/>
  <c r="B165" i="16" s="1"/>
  <c r="B166" i="16" s="1"/>
  <c r="B167" i="16" s="1"/>
  <c r="B168" i="16" s="1"/>
  <c r="B169" i="16" s="1"/>
  <c r="B170" i="16" s="1"/>
  <c r="B171" i="16" s="1"/>
  <c r="B172" i="16" s="1"/>
  <c r="B173" i="16" s="1"/>
  <c r="B174" i="16" s="1"/>
  <c r="B175" i="16" s="1"/>
  <c r="B176" i="16" s="1"/>
  <c r="B177" i="16" s="1"/>
  <c r="B178" i="16" s="1"/>
  <c r="B179" i="16" s="1"/>
  <c r="B180" i="16" s="1"/>
  <c r="B181" i="16" s="1"/>
  <c r="B182" i="16" s="1"/>
  <c r="B183" i="16" s="1"/>
  <c r="B184" i="16" s="1"/>
  <c r="B185" i="16" s="1"/>
  <c r="B186" i="16" s="1"/>
  <c r="B187" i="16" s="1"/>
  <c r="B188" i="16" s="1"/>
  <c r="B189" i="16" s="1"/>
  <c r="B190" i="16" s="1"/>
  <c r="B191" i="16" s="1"/>
  <c r="B192" i="16" s="1"/>
  <c r="B193" i="16" s="1"/>
  <c r="B194" i="16" s="1"/>
  <c r="B195" i="16" s="1"/>
  <c r="B196" i="16" s="1"/>
  <c r="B197" i="16" s="1"/>
  <c r="B198" i="16" s="1"/>
  <c r="B199" i="16" s="1"/>
  <c r="B200" i="16" s="1"/>
  <c r="B201" i="16" s="1"/>
  <c r="B202" i="16" s="1"/>
  <c r="B203" i="16" s="1"/>
  <c r="B204" i="16" s="1"/>
  <c r="B205" i="16" s="1"/>
  <c r="B206" i="16" s="1"/>
  <c r="B207" i="16" s="1"/>
  <c r="B208" i="16" s="1"/>
  <c r="B209" i="16" s="1"/>
  <c r="B210" i="16" s="1"/>
  <c r="B211" i="16" s="1"/>
  <c r="B212" i="16" s="1"/>
  <c r="B213" i="16" s="1"/>
  <c r="B214" i="16" s="1"/>
  <c r="B215" i="16" s="1"/>
  <c r="B216" i="16" s="1"/>
  <c r="B217" i="16" s="1"/>
  <c r="B218" i="16" s="1"/>
  <c r="B219" i="16" s="1"/>
  <c r="B220" i="16" s="1"/>
  <c r="B221" i="16" s="1"/>
  <c r="B222" i="16" s="1"/>
  <c r="B223" i="16" s="1"/>
  <c r="B224" i="16" s="1"/>
  <c r="B225" i="16" s="1"/>
  <c r="B226" i="16" s="1"/>
  <c r="B227" i="16" s="1"/>
  <c r="B228" i="16" s="1"/>
  <c r="B229" i="16" s="1"/>
  <c r="B230" i="16" s="1"/>
  <c r="B231" i="16" s="1"/>
  <c r="B232" i="16" s="1"/>
  <c r="B233" i="16" s="1"/>
  <c r="B234" i="16" s="1"/>
  <c r="B235" i="16" s="1"/>
  <c r="B236" i="16" s="1"/>
  <c r="B237" i="16" s="1"/>
  <c r="B238" i="16" s="1"/>
  <c r="B239" i="16" s="1"/>
  <c r="B240" i="16" s="1"/>
  <c r="B241" i="16" s="1"/>
  <c r="B242" i="16" s="1"/>
  <c r="B243" i="16" s="1"/>
  <c r="B244" i="16" s="1"/>
  <c r="B245" i="16" s="1"/>
  <c r="B246" i="16" s="1"/>
  <c r="B247" i="16" s="1"/>
  <c r="B248" i="16" s="1"/>
  <c r="B249" i="16" s="1"/>
  <c r="B250" i="16" s="1"/>
  <c r="B251" i="16" s="1"/>
  <c r="B252" i="16" s="1"/>
  <c r="B253" i="16" s="1"/>
  <c r="B254" i="16" s="1"/>
  <c r="B255" i="16" s="1"/>
  <c r="B256" i="16" s="1"/>
  <c r="B257" i="16" s="1"/>
  <c r="B258" i="16" s="1"/>
  <c r="B259" i="16" s="1"/>
  <c r="B260" i="16" s="1"/>
  <c r="B261" i="16" s="1"/>
  <c r="B262" i="16" s="1"/>
  <c r="B263" i="16" s="1"/>
  <c r="B264" i="16" s="1"/>
  <c r="B265" i="16" s="1"/>
  <c r="B266" i="16" s="1"/>
  <c r="B267" i="16" s="1"/>
  <c r="B268" i="16" s="1"/>
  <c r="B269" i="16" s="1"/>
  <c r="B270" i="16" s="1"/>
  <c r="B271" i="16" s="1"/>
  <c r="B272" i="16" s="1"/>
  <c r="B273" i="16" s="1"/>
  <c r="B274" i="16" s="1"/>
  <c r="B275" i="16" s="1"/>
  <c r="B276" i="16" s="1"/>
  <c r="B277" i="16" s="1"/>
  <c r="B278" i="16" s="1"/>
  <c r="B279" i="16" s="1"/>
  <c r="B280" i="16" s="1"/>
  <c r="B281" i="16" s="1"/>
  <c r="B282" i="16" s="1"/>
  <c r="B283" i="16" s="1"/>
  <c r="B284" i="16" s="1"/>
  <c r="B285" i="16" s="1"/>
  <c r="B286" i="16" s="1"/>
  <c r="B287" i="16" s="1"/>
  <c r="B288" i="16" s="1"/>
  <c r="B289" i="16" s="1"/>
  <c r="B290" i="16" s="1"/>
  <c r="B291" i="16" s="1"/>
  <c r="B292" i="16" s="1"/>
  <c r="B293" i="16" s="1"/>
  <c r="B294" i="16" s="1"/>
  <c r="B295" i="16" s="1"/>
  <c r="B296" i="16" s="1"/>
  <c r="B297" i="16" s="1"/>
  <c r="B298" i="16" s="1"/>
  <c r="B299" i="16" s="1"/>
  <c r="B300" i="16" s="1"/>
  <c r="B301" i="16" s="1"/>
  <c r="B302" i="16" s="1"/>
  <c r="B303" i="16" s="1"/>
  <c r="B304" i="16" s="1"/>
  <c r="B305" i="16" s="1"/>
  <c r="B306" i="16" s="1"/>
  <c r="B307" i="16" s="1"/>
  <c r="B308" i="16" s="1"/>
  <c r="B309" i="16" s="1"/>
  <c r="B310" i="16" s="1"/>
  <c r="B311" i="16" s="1"/>
  <c r="B312" i="16" s="1"/>
  <c r="B313" i="16" s="1"/>
  <c r="B314" i="16" s="1"/>
  <c r="B315" i="16" s="1"/>
  <c r="B316" i="16" s="1"/>
  <c r="B317" i="16" s="1"/>
  <c r="B318" i="16" s="1"/>
  <c r="B319" i="16" s="1"/>
  <c r="B320" i="16" s="1"/>
  <c r="B321" i="16" s="1"/>
  <c r="B322" i="16" s="1"/>
  <c r="B323" i="16" s="1"/>
  <c r="B324" i="16" s="1"/>
  <c r="B325" i="16" s="1"/>
  <c r="B326" i="16" s="1"/>
  <c r="B327" i="16" s="1"/>
  <c r="B328" i="16" s="1"/>
  <c r="B329" i="16" s="1"/>
  <c r="B330" i="16" s="1"/>
  <c r="B331" i="16" s="1"/>
  <c r="B332" i="16" s="1"/>
  <c r="B333" i="16" s="1"/>
  <c r="B334" i="16" s="1"/>
  <c r="B335" i="16" s="1"/>
  <c r="B336" i="16" s="1"/>
  <c r="B337" i="16" s="1"/>
  <c r="B338" i="16" s="1"/>
  <c r="B339" i="16" s="1"/>
  <c r="B340" i="16" s="1"/>
  <c r="B341" i="16" s="1"/>
  <c r="B342" i="16" s="1"/>
  <c r="B343" i="16" s="1"/>
  <c r="B344" i="16" s="1"/>
  <c r="B345" i="16" s="1"/>
  <c r="B346" i="16" s="1"/>
  <c r="B347" i="16" s="1"/>
  <c r="B348" i="16" s="1"/>
  <c r="B349" i="16" s="1"/>
  <c r="B350" i="16" s="1"/>
  <c r="B351" i="16" s="1"/>
  <c r="B352" i="16" s="1"/>
  <c r="B353" i="16" s="1"/>
  <c r="B354" i="16" s="1"/>
  <c r="B355" i="16" s="1"/>
  <c r="B356" i="16" s="1"/>
  <c r="B357" i="16" s="1"/>
  <c r="B358" i="16" s="1"/>
  <c r="B359" i="16" s="1"/>
  <c r="B360" i="16" s="1"/>
  <c r="B361" i="16" s="1"/>
  <c r="B362" i="16" s="1"/>
  <c r="B363" i="16" s="1"/>
  <c r="B364" i="16" s="1"/>
  <c r="B365" i="16" s="1"/>
  <c r="B366" i="16" s="1"/>
  <c r="B367" i="16" s="1"/>
  <c r="B368" i="16" s="1"/>
  <c r="B369" i="16" s="1"/>
  <c r="B370" i="16" s="1"/>
  <c r="B371" i="16" s="1"/>
  <c r="B372" i="16" s="1"/>
  <c r="B373" i="16" s="1"/>
  <c r="B374" i="16" s="1"/>
  <c r="B375" i="16" s="1"/>
  <c r="B376" i="16" s="1"/>
  <c r="B377" i="16" s="1"/>
  <c r="B378" i="16" s="1"/>
  <c r="B379" i="16" s="1"/>
  <c r="B380" i="16" s="1"/>
  <c r="B381" i="16" s="1"/>
  <c r="B382" i="16" s="1"/>
  <c r="B383" i="16" s="1"/>
  <c r="B384" i="16" s="1"/>
  <c r="B385" i="16" s="1"/>
  <c r="B386" i="16" s="1"/>
  <c r="B387" i="16" s="1"/>
  <c r="B388" i="16" s="1"/>
  <c r="B389" i="16" s="1"/>
  <c r="B390" i="16" s="1"/>
  <c r="B391" i="16" s="1"/>
  <c r="B392" i="16" s="1"/>
  <c r="B393" i="16" s="1"/>
  <c r="B394" i="16" s="1"/>
  <c r="B395" i="16" s="1"/>
  <c r="B396" i="16" s="1"/>
  <c r="B397" i="16" s="1"/>
  <c r="B398" i="16" s="1"/>
  <c r="B399" i="16" s="1"/>
  <c r="B400" i="16" s="1"/>
  <c r="B401" i="16" s="1"/>
  <c r="B402" i="16" s="1"/>
  <c r="B403" i="16" s="1"/>
  <c r="B404" i="16" s="1"/>
  <c r="B405" i="16" s="1"/>
  <c r="B406" i="16" s="1"/>
  <c r="B407" i="16" s="1"/>
  <c r="B408" i="16" s="1"/>
  <c r="B409" i="16" s="1"/>
  <c r="B410" i="16" s="1"/>
  <c r="B411" i="16" s="1"/>
  <c r="B412" i="16" s="1"/>
  <c r="B413" i="16" s="1"/>
  <c r="B414" i="16" s="1"/>
  <c r="B415" i="16" s="1"/>
  <c r="B416" i="16" s="1"/>
  <c r="B417" i="16" s="1"/>
  <c r="B418" i="16" s="1"/>
  <c r="B419" i="16" s="1"/>
  <c r="B420" i="16" s="1"/>
  <c r="B421" i="16" s="1"/>
  <c r="B422" i="16" s="1"/>
  <c r="B423" i="16" s="1"/>
  <c r="B424" i="16" s="1"/>
  <c r="B425" i="16" s="1"/>
  <c r="B426" i="16" s="1"/>
  <c r="B427" i="16" s="1"/>
  <c r="B428" i="16" s="1"/>
  <c r="B429" i="16" s="1"/>
  <c r="B430" i="16" s="1"/>
  <c r="B431" i="16" s="1"/>
  <c r="B432" i="16" s="1"/>
  <c r="B433" i="16" s="1"/>
  <c r="B434" i="16" s="1"/>
  <c r="B435" i="16" s="1"/>
  <c r="B436" i="16" s="1"/>
  <c r="B437" i="16" s="1"/>
  <c r="B438" i="16" s="1"/>
  <c r="B439" i="16" s="1"/>
  <c r="B440" i="16" s="1"/>
  <c r="B441" i="16" s="1"/>
  <c r="B442" i="16" s="1"/>
  <c r="B443" i="16" s="1"/>
  <c r="B444" i="16" s="1"/>
  <c r="B445" i="16" s="1"/>
  <c r="B446" i="16" s="1"/>
  <c r="B447" i="16" s="1"/>
  <c r="B448" i="16" s="1"/>
  <c r="B449" i="16" s="1"/>
  <c r="B450" i="16" s="1"/>
  <c r="B451" i="16" s="1"/>
  <c r="B452" i="16" s="1"/>
  <c r="B453" i="16" s="1"/>
  <c r="B454" i="16" s="1"/>
  <c r="B455" i="16" s="1"/>
  <c r="B456" i="16" s="1"/>
  <c r="B457" i="16" s="1"/>
  <c r="B458" i="16" s="1"/>
  <c r="B459" i="16" s="1"/>
  <c r="B460" i="16" s="1"/>
  <c r="B461" i="16" s="1"/>
  <c r="B462" i="16" s="1"/>
  <c r="B463" i="16" s="1"/>
  <c r="B464" i="16" s="1"/>
  <c r="B465" i="16" s="1"/>
  <c r="B466" i="16" s="1"/>
  <c r="B467" i="16" s="1"/>
  <c r="B468" i="16" s="1"/>
  <c r="B469" i="16" s="1"/>
  <c r="B470" i="16" s="1"/>
  <c r="B471" i="16" s="1"/>
  <c r="B472" i="16" s="1"/>
  <c r="B473" i="16" s="1"/>
  <c r="B474" i="16" s="1"/>
  <c r="B475" i="16" s="1"/>
  <c r="B476" i="16" s="1"/>
  <c r="B477" i="16" s="1"/>
  <c r="B478" i="16" s="1"/>
  <c r="B479" i="16" s="1"/>
  <c r="B480" i="16" s="1"/>
  <c r="B481" i="16" s="1"/>
  <c r="B482" i="16" s="1"/>
  <c r="B483" i="16" s="1"/>
  <c r="B484" i="16" s="1"/>
  <c r="B485" i="16" s="1"/>
  <c r="B486" i="16" s="1"/>
  <c r="B487" i="16" s="1"/>
  <c r="B488" i="16" s="1"/>
  <c r="B489" i="16" s="1"/>
  <c r="B490" i="16" s="1"/>
  <c r="B491" i="16" s="1"/>
  <c r="B492" i="16" s="1"/>
  <c r="B493" i="16" s="1"/>
  <c r="B494" i="16" s="1"/>
  <c r="B495" i="16" s="1"/>
  <c r="B496" i="16" s="1"/>
  <c r="B497" i="16" s="1"/>
  <c r="B498" i="16" s="1"/>
  <c r="B499" i="16" s="1"/>
  <c r="B500" i="16" s="1"/>
  <c r="B501" i="16" s="1"/>
  <c r="B502" i="16" s="1"/>
  <c r="B503" i="16" s="1"/>
  <c r="B504" i="16" s="1"/>
  <c r="B505" i="16" s="1"/>
  <c r="B506" i="16" s="1"/>
  <c r="B507" i="16" s="1"/>
  <c r="B508" i="16" s="1"/>
  <c r="B509" i="16" s="1"/>
  <c r="B510" i="16" s="1"/>
  <c r="B511" i="16" s="1"/>
  <c r="B512" i="16" s="1"/>
  <c r="B513" i="16" s="1"/>
  <c r="B514" i="16" s="1"/>
  <c r="B515" i="16" s="1"/>
  <c r="B516" i="16" s="1"/>
  <c r="B517" i="16" s="1"/>
  <c r="B518" i="16" s="1"/>
  <c r="B519" i="16" s="1"/>
  <c r="B520" i="16" s="1"/>
  <c r="B521" i="16" s="1"/>
  <c r="B522" i="16" s="1"/>
  <c r="B523" i="16" s="1"/>
  <c r="B524" i="16" s="1"/>
  <c r="B525" i="16" s="1"/>
  <c r="B526" i="16" s="1"/>
  <c r="B527" i="16" s="1"/>
  <c r="B528" i="16" s="1"/>
  <c r="B529" i="16" s="1"/>
  <c r="B530" i="16" s="1"/>
  <c r="B531" i="16" s="1"/>
  <c r="B532" i="16" s="1"/>
  <c r="B533" i="16" s="1"/>
  <c r="B534" i="16" s="1"/>
  <c r="B535" i="16" s="1"/>
  <c r="B536" i="16" s="1"/>
  <c r="B537" i="16" s="1"/>
  <c r="B538" i="16" s="1"/>
  <c r="B539" i="16" s="1"/>
  <c r="B540" i="16" s="1"/>
  <c r="B541" i="16" s="1"/>
  <c r="B542" i="16" s="1"/>
  <c r="B543" i="16" s="1"/>
  <c r="B544" i="16" s="1"/>
  <c r="B545" i="16" s="1"/>
  <c r="B546" i="16" s="1"/>
  <c r="B547" i="16" s="1"/>
  <c r="B548" i="16" s="1"/>
  <c r="B549" i="16" s="1"/>
  <c r="B550" i="16" s="1"/>
  <c r="B551" i="16" s="1"/>
  <c r="B552" i="16" s="1"/>
  <c r="B553" i="16" s="1"/>
  <c r="B554" i="16" s="1"/>
  <c r="B555" i="16" s="1"/>
  <c r="B556" i="16" s="1"/>
  <c r="B557" i="16" s="1"/>
  <c r="B558" i="16" s="1"/>
  <c r="B559" i="16" s="1"/>
  <c r="B560" i="16" s="1"/>
  <c r="B561" i="16" s="1"/>
  <c r="B562" i="16" s="1"/>
  <c r="B563" i="16" s="1"/>
  <c r="B564" i="16" s="1"/>
  <c r="B565" i="16" s="1"/>
  <c r="B566" i="16" s="1"/>
  <c r="B567" i="16" s="1"/>
  <c r="B568" i="16" s="1"/>
  <c r="B569" i="16" s="1"/>
  <c r="B570" i="16" s="1"/>
  <c r="B571" i="16" s="1"/>
  <c r="B572" i="16" s="1"/>
  <c r="B573" i="16" s="1"/>
  <c r="B574" i="16" s="1"/>
  <c r="B575" i="16" s="1"/>
  <c r="B576" i="16" s="1"/>
  <c r="B577" i="16" s="1"/>
  <c r="B578" i="16" s="1"/>
  <c r="B579" i="16" s="1"/>
  <c r="B580" i="16" s="1"/>
  <c r="B581" i="16" s="1"/>
  <c r="B582" i="16" s="1"/>
  <c r="B583" i="16" s="1"/>
  <c r="B584" i="16" s="1"/>
  <c r="B585" i="16" s="1"/>
  <c r="B586" i="16" s="1"/>
  <c r="B587" i="16" s="1"/>
  <c r="B588" i="16" s="1"/>
  <c r="B589" i="16" s="1"/>
  <c r="B590" i="16" s="1"/>
  <c r="B591" i="16" s="1"/>
  <c r="B592" i="16" s="1"/>
  <c r="B593" i="16" s="1"/>
  <c r="B594" i="16" s="1"/>
  <c r="B595" i="16" s="1"/>
  <c r="B596" i="16" s="1"/>
  <c r="B597" i="16" s="1"/>
  <c r="B598" i="16" s="1"/>
  <c r="B599" i="16" s="1"/>
  <c r="B600" i="16" s="1"/>
  <c r="B601" i="16" s="1"/>
  <c r="B602" i="16" s="1"/>
  <c r="B603" i="16" s="1"/>
  <c r="B604" i="16" s="1"/>
  <c r="B605" i="16" s="1"/>
  <c r="B606" i="16" s="1"/>
  <c r="B607" i="16" s="1"/>
  <c r="B608" i="16" s="1"/>
  <c r="B609" i="16" s="1"/>
  <c r="B610" i="16" s="1"/>
  <c r="B611" i="16" s="1"/>
  <c r="B612" i="16" s="1"/>
  <c r="B613" i="16" s="1"/>
  <c r="B614" i="16" s="1"/>
  <c r="B615" i="16" s="1"/>
  <c r="B616" i="16" s="1"/>
  <c r="B617" i="16" s="1"/>
  <c r="B618" i="16" s="1"/>
  <c r="B619" i="16" s="1"/>
  <c r="B620" i="16" s="1"/>
  <c r="B621" i="16" s="1"/>
  <c r="B622" i="16" s="1"/>
  <c r="B623" i="16" s="1"/>
  <c r="B624" i="16" s="1"/>
  <c r="B625" i="16" s="1"/>
  <c r="B626" i="16" s="1"/>
  <c r="B627" i="16" s="1"/>
  <c r="B628" i="16" s="1"/>
  <c r="B629" i="16" s="1"/>
  <c r="B630" i="16" s="1"/>
  <c r="B631" i="16" s="1"/>
  <c r="B632" i="16" s="1"/>
  <c r="B633" i="16" s="1"/>
  <c r="B634" i="16" s="1"/>
  <c r="B635" i="16" s="1"/>
  <c r="B636" i="16" s="1"/>
  <c r="B637" i="16" s="1"/>
  <c r="B638" i="16" s="1"/>
  <c r="B639" i="16" s="1"/>
  <c r="B640" i="16" s="1"/>
  <c r="B641" i="16" s="1"/>
  <c r="B642" i="16" s="1"/>
  <c r="B643" i="16" s="1"/>
  <c r="B644" i="16" s="1"/>
  <c r="B645" i="16" s="1"/>
  <c r="B646" i="16" s="1"/>
  <c r="B647" i="16" s="1"/>
  <c r="B648" i="16" s="1"/>
  <c r="B649" i="16" s="1"/>
  <c r="B650" i="16" s="1"/>
  <c r="B651" i="16" s="1"/>
  <c r="B652" i="16" s="1"/>
  <c r="B653" i="16" s="1"/>
  <c r="B654" i="16" s="1"/>
  <c r="B655" i="16" s="1"/>
  <c r="B656" i="16" s="1"/>
  <c r="B657" i="16" s="1"/>
  <c r="B658" i="16" s="1"/>
  <c r="B659" i="16" s="1"/>
  <c r="B660" i="16" s="1"/>
  <c r="B661" i="16" s="1"/>
  <c r="B662" i="16" s="1"/>
  <c r="B663" i="16" s="1"/>
  <c r="B664" i="16" s="1"/>
  <c r="B665" i="16" s="1"/>
  <c r="B666" i="16" s="1"/>
  <c r="B667" i="16" s="1"/>
  <c r="B668" i="16" s="1"/>
  <c r="B669" i="16" s="1"/>
  <c r="B670" i="16" s="1"/>
  <c r="B671" i="16" s="1"/>
  <c r="B672" i="16" s="1"/>
  <c r="B673" i="16" s="1"/>
  <c r="B674" i="16" s="1"/>
  <c r="B675" i="16" s="1"/>
  <c r="B676" i="16" s="1"/>
  <c r="B677" i="16" s="1"/>
  <c r="B678" i="16" s="1"/>
  <c r="B679" i="16" s="1"/>
  <c r="B680" i="16" s="1"/>
  <c r="B681" i="16" s="1"/>
  <c r="B682" i="16" s="1"/>
  <c r="B683" i="16" s="1"/>
  <c r="B684" i="16" s="1"/>
  <c r="B685" i="16" s="1"/>
  <c r="B686" i="16" s="1"/>
  <c r="B687" i="16" s="1"/>
  <c r="B688" i="16" s="1"/>
  <c r="B689" i="16" s="1"/>
  <c r="B690" i="16" s="1"/>
  <c r="B691" i="16" s="1"/>
  <c r="B692" i="16" s="1"/>
  <c r="B693" i="16" s="1"/>
  <c r="B694" i="16" s="1"/>
  <c r="B695" i="16" s="1"/>
  <c r="B696" i="16" s="1"/>
  <c r="B697" i="16" s="1"/>
  <c r="B698" i="16" s="1"/>
  <c r="B699" i="16" s="1"/>
  <c r="B700" i="16" s="1"/>
  <c r="B701" i="16" s="1"/>
  <c r="B702" i="16" s="1"/>
  <c r="B703" i="16" s="1"/>
  <c r="B704" i="16" s="1"/>
  <c r="B705" i="16" s="1"/>
  <c r="B706" i="16" s="1"/>
  <c r="B707" i="16" s="1"/>
  <c r="B708" i="16" s="1"/>
  <c r="B709" i="16" s="1"/>
  <c r="B710" i="16" s="1"/>
  <c r="B711" i="16" s="1"/>
  <c r="B712" i="16" s="1"/>
  <c r="B713" i="16" s="1"/>
  <c r="B714" i="16" s="1"/>
  <c r="B715" i="16" s="1"/>
  <c r="B716" i="16" s="1"/>
  <c r="B717" i="16" s="1"/>
  <c r="B718" i="16" s="1"/>
  <c r="B719" i="16" s="1"/>
  <c r="B720" i="16" s="1"/>
  <c r="B721" i="16" s="1"/>
  <c r="B722" i="16" s="1"/>
  <c r="B723" i="16" s="1"/>
  <c r="B724" i="16" s="1"/>
  <c r="B725" i="16" s="1"/>
  <c r="B726" i="16" s="1"/>
  <c r="B727" i="16" s="1"/>
  <c r="B728" i="16" s="1"/>
  <c r="B729" i="16" s="1"/>
  <c r="B730" i="16" s="1"/>
  <c r="B731" i="16" s="1"/>
  <c r="B732" i="16" s="1"/>
  <c r="B733" i="16" s="1"/>
  <c r="B734" i="16" s="1"/>
  <c r="B735" i="16" s="1"/>
  <c r="B736" i="16" s="1"/>
  <c r="B737" i="16" s="1"/>
  <c r="B738" i="16" s="1"/>
  <c r="B739" i="16" s="1"/>
  <c r="B740" i="16" s="1"/>
  <c r="B741" i="16" s="1"/>
  <c r="B742" i="16" s="1"/>
  <c r="B743" i="16" s="1"/>
  <c r="B744" i="16" s="1"/>
  <c r="B745" i="16" s="1"/>
  <c r="B746" i="16" s="1"/>
  <c r="B747" i="16" s="1"/>
  <c r="B748" i="16" s="1"/>
  <c r="B749" i="16" s="1"/>
  <c r="B750" i="16" s="1"/>
  <c r="B751" i="16" s="1"/>
  <c r="B752" i="16" s="1"/>
  <c r="B753" i="16" s="1"/>
  <c r="B754" i="16" s="1"/>
  <c r="B755" i="16" s="1"/>
  <c r="B756" i="16" s="1"/>
  <c r="B757" i="16" s="1"/>
  <c r="B758" i="16" s="1"/>
  <c r="B759" i="16" s="1"/>
  <c r="B760" i="16" s="1"/>
  <c r="B761" i="16" s="1"/>
  <c r="B762" i="16" s="1"/>
  <c r="B763" i="16" s="1"/>
  <c r="B764" i="16" s="1"/>
  <c r="B765" i="16" s="1"/>
  <c r="B766" i="16" s="1"/>
  <c r="B767" i="16" s="1"/>
  <c r="B768" i="16" s="1"/>
  <c r="B769" i="16" s="1"/>
  <c r="B770" i="16" s="1"/>
  <c r="B771" i="16" s="1"/>
  <c r="B772" i="16" s="1"/>
  <c r="B773" i="16" s="1"/>
  <c r="B774" i="16" s="1"/>
  <c r="B775" i="16" s="1"/>
  <c r="B776" i="16" s="1"/>
  <c r="B777" i="16" s="1"/>
  <c r="B778" i="16" s="1"/>
  <c r="B779" i="16" s="1"/>
  <c r="B780" i="16" s="1"/>
  <c r="B781" i="16" s="1"/>
  <c r="B782" i="16" s="1"/>
  <c r="B783" i="16" s="1"/>
  <c r="B784" i="16" s="1"/>
  <c r="B785" i="16" s="1"/>
  <c r="B786" i="16" s="1"/>
  <c r="B787" i="16" s="1"/>
  <c r="B788" i="16" s="1"/>
  <c r="B789" i="16" s="1"/>
  <c r="B790" i="16" s="1"/>
  <c r="B791" i="16" s="1"/>
  <c r="B792" i="16" s="1"/>
  <c r="B793" i="16" s="1"/>
  <c r="B794" i="16" s="1"/>
  <c r="B795" i="16" s="1"/>
  <c r="B796" i="16" s="1"/>
  <c r="B797" i="16" s="1"/>
  <c r="B798" i="16" s="1"/>
  <c r="B799" i="16" s="1"/>
  <c r="B800" i="16" s="1"/>
  <c r="B801" i="16" s="1"/>
  <c r="B802" i="16" s="1"/>
  <c r="B803" i="16" s="1"/>
  <c r="B804" i="16" s="1"/>
  <c r="B805" i="16" s="1"/>
  <c r="B806" i="16" s="1"/>
  <c r="B807" i="16" s="1"/>
  <c r="B808" i="16" s="1"/>
  <c r="B809" i="16" s="1"/>
  <c r="B810" i="16" s="1"/>
  <c r="B811" i="16" s="1"/>
  <c r="B812" i="16" s="1"/>
  <c r="B813" i="16" s="1"/>
  <c r="B814" i="16" s="1"/>
  <c r="B815" i="16" s="1"/>
  <c r="B816" i="16" s="1"/>
  <c r="B817" i="16" s="1"/>
  <c r="B818" i="16" s="1"/>
  <c r="B819" i="16" s="1"/>
  <c r="B820" i="16" s="1"/>
  <c r="B821" i="16" s="1"/>
  <c r="B822" i="16" s="1"/>
  <c r="B823" i="16" s="1"/>
  <c r="B824" i="16" s="1"/>
  <c r="B825" i="16" s="1"/>
  <c r="B826" i="16" s="1"/>
  <c r="B827" i="16" s="1"/>
  <c r="B828" i="16" s="1"/>
  <c r="B829" i="16" s="1"/>
  <c r="B830" i="16" s="1"/>
  <c r="B831" i="16" s="1"/>
  <c r="B832" i="16" s="1"/>
  <c r="B833" i="16" s="1"/>
  <c r="B834" i="16" s="1"/>
  <c r="B835" i="16" s="1"/>
  <c r="B836" i="16" s="1"/>
  <c r="B837" i="16" s="1"/>
  <c r="B838" i="16" s="1"/>
  <c r="B839" i="16" s="1"/>
  <c r="B840" i="16" s="1"/>
  <c r="B841" i="16" s="1"/>
  <c r="B842" i="16" s="1"/>
  <c r="B843" i="16" s="1"/>
  <c r="B844" i="16" s="1"/>
  <c r="B845" i="16" s="1"/>
  <c r="B846" i="16" s="1"/>
  <c r="B847" i="16" s="1"/>
  <c r="B848" i="16" s="1"/>
  <c r="B849" i="16" s="1"/>
  <c r="B850" i="16" s="1"/>
  <c r="B851" i="16" s="1"/>
  <c r="B852" i="16" s="1"/>
  <c r="B853" i="16" s="1"/>
  <c r="B854" i="16" s="1"/>
  <c r="B855" i="16" s="1"/>
  <c r="B856" i="16" s="1"/>
  <c r="B857" i="16" s="1"/>
  <c r="B858" i="16" s="1"/>
  <c r="B859" i="16" s="1"/>
  <c r="B860" i="16" s="1"/>
  <c r="B861" i="16" s="1"/>
  <c r="B862" i="16" s="1"/>
  <c r="B863" i="16" s="1"/>
  <c r="B864" i="16" s="1"/>
  <c r="B865" i="16" s="1"/>
  <c r="B866" i="16" s="1"/>
  <c r="B867" i="16" s="1"/>
  <c r="B868" i="16" s="1"/>
  <c r="B869" i="16" s="1"/>
  <c r="B870" i="16" s="1"/>
  <c r="B871" i="16" s="1"/>
  <c r="B872" i="16" s="1"/>
  <c r="B873" i="16" s="1"/>
  <c r="B874" i="16" s="1"/>
  <c r="B875" i="16" s="1"/>
  <c r="B876" i="16" s="1"/>
  <c r="B877" i="16" s="1"/>
  <c r="B878" i="16" s="1"/>
  <c r="B879" i="16" s="1"/>
  <c r="B880" i="16" s="1"/>
  <c r="B881" i="16" s="1"/>
  <c r="B882" i="16" s="1"/>
  <c r="B883" i="16" s="1"/>
  <c r="B884" i="16" s="1"/>
  <c r="B885" i="16" s="1"/>
  <c r="B886" i="16" s="1"/>
  <c r="B887" i="16" s="1"/>
  <c r="B888" i="16" s="1"/>
  <c r="B889" i="16" s="1"/>
  <c r="B890" i="16" s="1"/>
  <c r="B891" i="16" s="1"/>
  <c r="B892" i="16" s="1"/>
  <c r="B893" i="16" s="1"/>
  <c r="B894" i="16" s="1"/>
  <c r="B895" i="16" s="1"/>
  <c r="B896" i="16" s="1"/>
  <c r="B897" i="16" s="1"/>
  <c r="B898" i="16" s="1"/>
  <c r="B899" i="16" s="1"/>
  <c r="B900" i="16" s="1"/>
  <c r="B901" i="16" s="1"/>
  <c r="B902" i="16" s="1"/>
  <c r="B903" i="16" s="1"/>
  <c r="B904" i="16" s="1"/>
  <c r="B905" i="16" s="1"/>
  <c r="B906" i="16" s="1"/>
  <c r="B907" i="16" s="1"/>
  <c r="B908" i="16" s="1"/>
  <c r="B909" i="16" s="1"/>
  <c r="B910" i="16" s="1"/>
  <c r="B911" i="16" s="1"/>
  <c r="B912" i="16" s="1"/>
  <c r="B913" i="16" s="1"/>
  <c r="B914" i="16" s="1"/>
  <c r="B915" i="16" s="1"/>
  <c r="B916" i="16" s="1"/>
  <c r="B917" i="16" s="1"/>
  <c r="B918" i="16" s="1"/>
  <c r="B919" i="16" s="1"/>
  <c r="B920" i="16" s="1"/>
  <c r="B921" i="16" s="1"/>
  <c r="B922" i="16" s="1"/>
  <c r="B923" i="16" s="1"/>
  <c r="B924" i="16" s="1"/>
  <c r="B925" i="16" s="1"/>
  <c r="B926" i="16" s="1"/>
  <c r="B927" i="16" s="1"/>
  <c r="B928" i="16" s="1"/>
  <c r="B929" i="16" s="1"/>
  <c r="B930" i="16" s="1"/>
  <c r="B931" i="16" s="1"/>
  <c r="B932" i="16" s="1"/>
  <c r="B933" i="16" s="1"/>
  <c r="B934" i="16" s="1"/>
  <c r="B935" i="16" s="1"/>
  <c r="B936" i="16" s="1"/>
  <c r="B937" i="16" s="1"/>
  <c r="B938" i="16" s="1"/>
  <c r="B939" i="16" s="1"/>
  <c r="B940" i="16" s="1"/>
  <c r="B941" i="16" s="1"/>
  <c r="B942" i="16" s="1"/>
  <c r="B943" i="16" s="1"/>
  <c r="B944" i="16" s="1"/>
  <c r="B945" i="16" s="1"/>
  <c r="B946" i="16" s="1"/>
  <c r="B947" i="16" s="1"/>
  <c r="B948" i="16" s="1"/>
  <c r="B949" i="16" s="1"/>
  <c r="B950" i="16" s="1"/>
  <c r="B951" i="16" s="1"/>
  <c r="B952" i="16" s="1"/>
  <c r="B953" i="16" s="1"/>
  <c r="B954" i="16" s="1"/>
  <c r="B955" i="16" s="1"/>
  <c r="B956" i="16" s="1"/>
  <c r="B957" i="16" s="1"/>
  <c r="B958" i="16" s="1"/>
  <c r="B959" i="16" s="1"/>
  <c r="B960" i="16" s="1"/>
  <c r="B961" i="16" s="1"/>
  <c r="B962" i="16" s="1"/>
  <c r="B963" i="16" s="1"/>
  <c r="B964" i="16" s="1"/>
  <c r="B965" i="16" s="1"/>
  <c r="B966" i="16" s="1"/>
  <c r="B967" i="16" s="1"/>
  <c r="B968" i="16" s="1"/>
  <c r="B969" i="16" s="1"/>
  <c r="B970" i="16" s="1"/>
  <c r="B971" i="16" s="1"/>
  <c r="B972" i="16" s="1"/>
  <c r="B973" i="16" s="1"/>
  <c r="B974" i="16" s="1"/>
  <c r="B975" i="16" s="1"/>
  <c r="B976" i="16" s="1"/>
  <c r="B977" i="16" s="1"/>
  <c r="B978" i="16" s="1"/>
  <c r="B979" i="16" s="1"/>
  <c r="B980" i="16" s="1"/>
  <c r="B981" i="16" s="1"/>
  <c r="B982" i="16" s="1"/>
  <c r="B983" i="16" s="1"/>
  <c r="B984" i="16" s="1"/>
  <c r="B985" i="16" s="1"/>
  <c r="B986" i="16" s="1"/>
  <c r="B987" i="16" s="1"/>
  <c r="B988" i="16" s="1"/>
  <c r="B989" i="16" s="1"/>
  <c r="B990" i="16" s="1"/>
  <c r="B991" i="16" s="1"/>
  <c r="B992" i="16" s="1"/>
  <c r="B993" i="16" s="1"/>
  <c r="B994" i="16" s="1"/>
  <c r="B995" i="16" s="1"/>
  <c r="B996" i="16" s="1"/>
  <c r="B997" i="16" s="1"/>
  <c r="B998" i="16" s="1"/>
  <c r="B999" i="16" s="1"/>
  <c r="B1000" i="16" s="1"/>
  <c r="B1001" i="16" s="1"/>
  <c r="B1002" i="16" s="1"/>
  <c r="B1003" i="16" s="1"/>
  <c r="B1004" i="16" s="1"/>
  <c r="B1005" i="16" s="1"/>
  <c r="B1006" i="16" s="1"/>
  <c r="B1007" i="16" s="1"/>
  <c r="B1008" i="16" s="1"/>
  <c r="B1009" i="16" s="1"/>
  <c r="B1010" i="16" s="1"/>
  <c r="B1011" i="16" s="1"/>
  <c r="B1012" i="16" s="1"/>
  <c r="B1013" i="16" s="1"/>
  <c r="B1014" i="16" s="1"/>
  <c r="B1015" i="16" s="1"/>
  <c r="B1016" i="16" s="1"/>
  <c r="B1017" i="16" s="1"/>
  <c r="B1018" i="16" s="1"/>
  <c r="B1019" i="16" s="1"/>
  <c r="B1020" i="16" s="1"/>
  <c r="B1021" i="16" s="1"/>
  <c r="B1022" i="16" s="1"/>
  <c r="B1023" i="16" s="1"/>
  <c r="B1024" i="16" s="1"/>
  <c r="B1025" i="16" s="1"/>
  <c r="B1026" i="16" s="1"/>
  <c r="B1027" i="16" s="1"/>
  <c r="B1028" i="16" s="1"/>
  <c r="B1029" i="16" s="1"/>
  <c r="B1030" i="16" s="1"/>
  <c r="B1031" i="16" s="1"/>
  <c r="B1032" i="16" s="1"/>
  <c r="B1033" i="16" s="1"/>
  <c r="B1034" i="16" s="1"/>
  <c r="B1035" i="16" s="1"/>
  <c r="B1036" i="16" s="1"/>
  <c r="B1037" i="16" s="1"/>
  <c r="B1038" i="16" s="1"/>
  <c r="B1039" i="16" s="1"/>
  <c r="B1040" i="16" s="1"/>
  <c r="B1041" i="16" s="1"/>
  <c r="B1042" i="16" s="1"/>
  <c r="B1043" i="16" s="1"/>
  <c r="B1044" i="16" s="1"/>
  <c r="B1045" i="16" s="1"/>
  <c r="B1046" i="16" s="1"/>
  <c r="B1047" i="16" s="1"/>
  <c r="B1048" i="16" s="1"/>
  <c r="B1049" i="16" s="1"/>
  <c r="B1050" i="16" s="1"/>
  <c r="B1051" i="16" s="1"/>
  <c r="B1052" i="16" s="1"/>
  <c r="B1053" i="16" s="1"/>
  <c r="B1054" i="16" s="1"/>
  <c r="B1055" i="16" s="1"/>
  <c r="B1056" i="16" s="1"/>
  <c r="B1057" i="16" s="1"/>
  <c r="B1058" i="16" s="1"/>
  <c r="B1059" i="16" s="1"/>
  <c r="B1060" i="16" s="1"/>
  <c r="B1061" i="16" s="1"/>
  <c r="B1062" i="16" s="1"/>
  <c r="B1063" i="16" s="1"/>
  <c r="B1064" i="16" s="1"/>
  <c r="B1065" i="16" s="1"/>
  <c r="B1066" i="16" s="1"/>
  <c r="B1067" i="16" s="1"/>
  <c r="B1068" i="16" s="1"/>
  <c r="B1069" i="16" s="1"/>
  <c r="B1070" i="16" s="1"/>
  <c r="B1071" i="16" s="1"/>
  <c r="B1072" i="16" s="1"/>
  <c r="B1073" i="16" s="1"/>
  <c r="B1074" i="16" s="1"/>
  <c r="B1075" i="16" s="1"/>
  <c r="B1076" i="16" s="1"/>
  <c r="B1077" i="16" s="1"/>
  <c r="B1078" i="16" s="1"/>
  <c r="B1079" i="16" s="1"/>
  <c r="B1080" i="16" s="1"/>
  <c r="B1081" i="16" s="1"/>
  <c r="B1082" i="16" s="1"/>
  <c r="B1083" i="16" s="1"/>
  <c r="B1084" i="16" s="1"/>
  <c r="B1085" i="16" s="1"/>
  <c r="B1086" i="16" s="1"/>
  <c r="B1087" i="16" s="1"/>
  <c r="B1088" i="16" s="1"/>
  <c r="B1089" i="16" s="1"/>
  <c r="B1090" i="16" s="1"/>
  <c r="B1091" i="16" s="1"/>
  <c r="B1092" i="16" s="1"/>
  <c r="B1093" i="16" s="1"/>
  <c r="B1094" i="16" s="1"/>
  <c r="B1095" i="16" s="1"/>
  <c r="B1096" i="16" s="1"/>
  <c r="B1097" i="16" s="1"/>
  <c r="B1098" i="16" s="1"/>
  <c r="B1099" i="16" s="1"/>
  <c r="B1100" i="16" s="1"/>
  <c r="B1101" i="16" s="1"/>
  <c r="B1102" i="16" s="1"/>
  <c r="B1103" i="16" s="1"/>
  <c r="B1104" i="16" s="1"/>
  <c r="B1105" i="16" s="1"/>
  <c r="B1106" i="16" s="1"/>
  <c r="B1107" i="16" s="1"/>
  <c r="B1108" i="16" s="1"/>
  <c r="B1109" i="16" s="1"/>
  <c r="B1110" i="16" s="1"/>
  <c r="B1111" i="16" s="1"/>
  <c r="B1112" i="16" s="1"/>
  <c r="B1113" i="16" s="1"/>
  <c r="B1114" i="16" s="1"/>
  <c r="B1115" i="16" s="1"/>
  <c r="B1116" i="16" s="1"/>
  <c r="B1117" i="16" s="1"/>
  <c r="B1118" i="16" s="1"/>
  <c r="B1119" i="16" s="1"/>
  <c r="B1120" i="16" s="1"/>
  <c r="B1121" i="16" s="1"/>
  <c r="B1122" i="16" s="1"/>
  <c r="B1123" i="16" s="1"/>
  <c r="B1124" i="16" s="1"/>
  <c r="B1125" i="16" s="1"/>
  <c r="B1126" i="16" s="1"/>
  <c r="B1127" i="16" s="1"/>
  <c r="B1128" i="16" s="1"/>
  <c r="B1129" i="16" s="1"/>
  <c r="B1130" i="16" s="1"/>
  <c r="B1131" i="16" s="1"/>
  <c r="B1132" i="16" s="1"/>
  <c r="B1133" i="16" s="1"/>
  <c r="B1134" i="16" s="1"/>
  <c r="B1135" i="16" s="1"/>
  <c r="B1136" i="16" s="1"/>
  <c r="B1137" i="16" s="1"/>
  <c r="B1138" i="16" s="1"/>
  <c r="B1139" i="16" s="1"/>
  <c r="B1140" i="16" s="1"/>
  <c r="B1141" i="16" s="1"/>
  <c r="B1142" i="16" s="1"/>
  <c r="B1143" i="16" s="1"/>
  <c r="B1144" i="16" s="1"/>
  <c r="B1145" i="16" s="1"/>
  <c r="B1146" i="16" s="1"/>
  <c r="B1147" i="16" s="1"/>
  <c r="B1148" i="16" s="1"/>
  <c r="B1149" i="16" s="1"/>
  <c r="B1150" i="16" s="1"/>
  <c r="B1151" i="16" s="1"/>
  <c r="B1152" i="16" s="1"/>
  <c r="B1153" i="16" s="1"/>
  <c r="B1154" i="16" s="1"/>
  <c r="B1155" i="16" s="1"/>
  <c r="B1156" i="16" s="1"/>
  <c r="B1157" i="16" s="1"/>
  <c r="B1158" i="16" s="1"/>
  <c r="B1159" i="16" s="1"/>
  <c r="B1160" i="16" s="1"/>
  <c r="B1161" i="16" s="1"/>
  <c r="B1162" i="16" s="1"/>
  <c r="B1163" i="16" s="1"/>
  <c r="B1164" i="16" s="1"/>
  <c r="B1165" i="16" s="1"/>
  <c r="B1166" i="16" s="1"/>
  <c r="B1167" i="16" s="1"/>
  <c r="B1168" i="16" s="1"/>
  <c r="B1169" i="16" s="1"/>
  <c r="B1170" i="16" s="1"/>
  <c r="B1171" i="16" s="1"/>
  <c r="B1172" i="16" s="1"/>
  <c r="B1173" i="16" s="1"/>
  <c r="B1174" i="16" s="1"/>
  <c r="B1175" i="16" s="1"/>
  <c r="B1176" i="16" s="1"/>
  <c r="B1177" i="16" s="1"/>
  <c r="B1178" i="16" s="1"/>
  <c r="B1179" i="16" s="1"/>
  <c r="B1180" i="16" s="1"/>
  <c r="B1181" i="16" s="1"/>
  <c r="B1182" i="16" s="1"/>
  <c r="B1183" i="16" s="1"/>
  <c r="B1184" i="16" s="1"/>
  <c r="B1185" i="16" s="1"/>
  <c r="B1186" i="16" s="1"/>
  <c r="B1187" i="16" s="1"/>
  <c r="B1188" i="16" s="1"/>
  <c r="B1189" i="16" s="1"/>
  <c r="B1190" i="16" s="1"/>
  <c r="B1191" i="16" s="1"/>
  <c r="B1192" i="16" s="1"/>
  <c r="B1193" i="16" s="1"/>
  <c r="B1194" i="16" s="1"/>
  <c r="B1195" i="16" s="1"/>
  <c r="B1196" i="16" s="1"/>
  <c r="B1197" i="16" s="1"/>
  <c r="B1198" i="16" s="1"/>
  <c r="B1199" i="16" s="1"/>
  <c r="B1200" i="16" s="1"/>
  <c r="B1201" i="16" s="1"/>
  <c r="B1202" i="16" s="1"/>
  <c r="B1203" i="16" s="1"/>
  <c r="B1204" i="16" s="1"/>
  <c r="B1205" i="16" s="1"/>
  <c r="B1206" i="16" s="1"/>
  <c r="B1207" i="16" s="1"/>
  <c r="B1208" i="16" s="1"/>
  <c r="B1209" i="16" s="1"/>
  <c r="B1210" i="16" s="1"/>
  <c r="B1211" i="16" s="1"/>
  <c r="B1212" i="16" s="1"/>
  <c r="B1213" i="16" s="1"/>
  <c r="B1214" i="16" s="1"/>
  <c r="B1215" i="16" s="1"/>
  <c r="B1216" i="16" s="1"/>
  <c r="B1217" i="16" s="1"/>
  <c r="B1218" i="16" s="1"/>
  <c r="B1219" i="16" s="1"/>
  <c r="B1220" i="16" s="1"/>
  <c r="B1221" i="16" s="1"/>
  <c r="B1222" i="16" s="1"/>
  <c r="B1223" i="16" s="1"/>
  <c r="B1224" i="16" s="1"/>
  <c r="B1225" i="16" s="1"/>
  <c r="B1226" i="16" s="1"/>
  <c r="B1227" i="16" s="1"/>
  <c r="B1228" i="16" s="1"/>
  <c r="B1229" i="16" s="1"/>
  <c r="B1230" i="16" s="1"/>
  <c r="B1231" i="16" s="1"/>
  <c r="B1232" i="16" s="1"/>
  <c r="B1233" i="16" s="1"/>
  <c r="B1234" i="16" s="1"/>
  <c r="B1235" i="16" s="1"/>
  <c r="B1236" i="16" s="1"/>
  <c r="B1237" i="16" s="1"/>
  <c r="B1238" i="16" s="1"/>
  <c r="B1239" i="16" s="1"/>
  <c r="B1240" i="16" s="1"/>
  <c r="B1241" i="16" s="1"/>
  <c r="B1242" i="16" s="1"/>
  <c r="B1243" i="16" s="1"/>
  <c r="B1244" i="16" s="1"/>
  <c r="B1245" i="16" s="1"/>
  <c r="B1246" i="16" s="1"/>
  <c r="B1247" i="16" s="1"/>
  <c r="B1248" i="16" s="1"/>
  <c r="B1249" i="16" s="1"/>
  <c r="B1250" i="16" s="1"/>
  <c r="B1251" i="16" s="1"/>
  <c r="B1252" i="16" s="1"/>
  <c r="B1253" i="16" s="1"/>
  <c r="B1254" i="16" s="1"/>
  <c r="B1255" i="16" s="1"/>
  <c r="B1256" i="16" s="1"/>
  <c r="B1257" i="16" s="1"/>
  <c r="B1258" i="16" s="1"/>
  <c r="B1259" i="16" s="1"/>
  <c r="B1260" i="16" s="1"/>
  <c r="B1261" i="16" s="1"/>
  <c r="B1262" i="16" s="1"/>
  <c r="B1263" i="16" s="1"/>
  <c r="B1264" i="16" s="1"/>
  <c r="B1265" i="16" s="1"/>
  <c r="B1266" i="16" s="1"/>
  <c r="B1267" i="16" s="1"/>
  <c r="B1268" i="16" s="1"/>
  <c r="B1269" i="16" s="1"/>
  <c r="B1270" i="16" s="1"/>
  <c r="B1271" i="16" s="1"/>
  <c r="B1272" i="16" s="1"/>
  <c r="B1273" i="16" s="1"/>
  <c r="B1274" i="16" s="1"/>
  <c r="B1275" i="16" s="1"/>
  <c r="B1276" i="16" s="1"/>
  <c r="B1277" i="16" s="1"/>
  <c r="B1278" i="16" s="1"/>
  <c r="B1279" i="16" s="1"/>
  <c r="B1280" i="16" s="1"/>
  <c r="B1281" i="16" s="1"/>
  <c r="B1282" i="16" s="1"/>
  <c r="L15" i="16"/>
  <c r="L16" i="16"/>
  <c r="L17" i="16"/>
  <c r="L18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L41" i="16"/>
  <c r="L42" i="16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59" i="16"/>
  <c r="L60" i="16"/>
  <c r="L61" i="16"/>
  <c r="L62" i="16"/>
  <c r="L63" i="16"/>
  <c r="L64" i="16"/>
  <c r="L65" i="16"/>
  <c r="L66" i="16"/>
  <c r="L67" i="16"/>
  <c r="L68" i="16"/>
  <c r="L69" i="16"/>
  <c r="L70" i="16"/>
  <c r="L71" i="16"/>
  <c r="L72" i="16"/>
  <c r="L73" i="16"/>
  <c r="L74" i="16"/>
  <c r="L75" i="16"/>
  <c r="L76" i="16"/>
  <c r="L77" i="16"/>
  <c r="L78" i="16"/>
  <c r="L79" i="16"/>
  <c r="L80" i="16"/>
  <c r="L81" i="16"/>
  <c r="L82" i="16"/>
  <c r="L83" i="16"/>
  <c r="L84" i="16"/>
  <c r="L85" i="16"/>
  <c r="L86" i="16"/>
  <c r="L87" i="16"/>
  <c r="L88" i="16"/>
  <c r="L89" i="16"/>
  <c r="L90" i="16"/>
  <c r="L91" i="16"/>
  <c r="L92" i="16"/>
  <c r="L93" i="16"/>
  <c r="L94" i="16"/>
  <c r="L95" i="16"/>
  <c r="L96" i="16"/>
  <c r="L97" i="16"/>
  <c r="L98" i="16"/>
  <c r="L99" i="16"/>
  <c r="L100" i="16"/>
  <c r="L101" i="16"/>
  <c r="L102" i="16"/>
  <c r="L103" i="16"/>
  <c r="L104" i="16"/>
  <c r="L105" i="16"/>
  <c r="L106" i="16"/>
  <c r="L107" i="16"/>
  <c r="L108" i="16"/>
  <c r="L109" i="16"/>
  <c r="L110" i="16"/>
  <c r="L111" i="16"/>
  <c r="L112" i="16"/>
  <c r="L113" i="16"/>
  <c r="L114" i="16"/>
  <c r="L115" i="16"/>
  <c r="L116" i="16"/>
  <c r="L117" i="16"/>
  <c r="L118" i="16"/>
  <c r="L119" i="16"/>
  <c r="L411" i="16"/>
  <c r="L412" i="16"/>
  <c r="L413" i="16"/>
  <c r="L414" i="16"/>
  <c r="L415" i="16"/>
  <c r="L416" i="16"/>
  <c r="L417" i="16"/>
  <c r="L418" i="16"/>
  <c r="L419" i="16"/>
  <c r="L420" i="16"/>
  <c r="L421" i="16"/>
  <c r="L422" i="16"/>
  <c r="L423" i="16"/>
  <c r="L424" i="16"/>
  <c r="L425" i="16"/>
  <c r="L426" i="16"/>
  <c r="L427" i="16"/>
  <c r="L428" i="16"/>
  <c r="L429" i="16"/>
  <c r="L430" i="16"/>
  <c r="L431" i="16"/>
  <c r="L432" i="16"/>
  <c r="L433" i="16"/>
  <c r="L434" i="16"/>
  <c r="L435" i="16"/>
  <c r="L436" i="16"/>
  <c r="L437" i="16"/>
  <c r="L438" i="16"/>
  <c r="L439" i="16"/>
  <c r="L440" i="16"/>
  <c r="L441" i="16"/>
  <c r="L442" i="16"/>
  <c r="L443" i="16"/>
  <c r="L444" i="16"/>
  <c r="L445" i="16"/>
  <c r="L446" i="16"/>
  <c r="L447" i="16"/>
  <c r="L448" i="16"/>
  <c r="L449" i="16"/>
  <c r="L450" i="16"/>
  <c r="L451" i="16"/>
  <c r="L452" i="16"/>
  <c r="L453" i="16"/>
  <c r="L454" i="16"/>
  <c r="L455" i="16"/>
  <c r="L456" i="16"/>
  <c r="L457" i="16"/>
  <c r="L458" i="16"/>
  <c r="L459" i="16"/>
  <c r="L460" i="16"/>
  <c r="L461" i="16"/>
  <c r="L462" i="16"/>
  <c r="L463" i="16"/>
  <c r="L464" i="16"/>
  <c r="L465" i="16"/>
  <c r="L466" i="16"/>
  <c r="L467" i="16"/>
  <c r="L468" i="16"/>
  <c r="L469" i="16"/>
  <c r="L470" i="16"/>
  <c r="L471" i="16"/>
  <c r="L472" i="16"/>
  <c r="L473" i="16"/>
  <c r="L474" i="16"/>
  <c r="L475" i="16"/>
  <c r="L476" i="16"/>
  <c r="L477" i="16"/>
  <c r="L478" i="16"/>
  <c r="L479" i="16"/>
  <c r="L480" i="16"/>
  <c r="L481" i="16"/>
  <c r="L482" i="16"/>
  <c r="L483" i="16"/>
  <c r="L484" i="16"/>
  <c r="L485" i="16"/>
  <c r="L486" i="16"/>
  <c r="L487" i="16"/>
  <c r="L488" i="16"/>
  <c r="L489" i="16"/>
  <c r="L490" i="16"/>
  <c r="L491" i="16"/>
  <c r="L492" i="16"/>
  <c r="L493" i="16"/>
  <c r="L494" i="16"/>
  <c r="L495" i="16"/>
  <c r="L496" i="16"/>
  <c r="L497" i="16"/>
  <c r="L498" i="16"/>
  <c r="L499" i="16"/>
  <c r="L500" i="16"/>
  <c r="L501" i="16"/>
  <c r="L502" i="16"/>
  <c r="L503" i="16"/>
  <c r="L504" i="16"/>
  <c r="L505" i="16"/>
  <c r="L506" i="16"/>
  <c r="L507" i="16"/>
  <c r="L508" i="16"/>
  <c r="L509" i="16"/>
  <c r="L510" i="16"/>
  <c r="L511" i="16"/>
  <c r="L512" i="16"/>
  <c r="L513" i="16"/>
  <c r="L514" i="16"/>
  <c r="L515" i="16"/>
  <c r="L516" i="16"/>
  <c r="L517" i="16"/>
  <c r="L518" i="16"/>
  <c r="L519" i="16"/>
  <c r="L520" i="16"/>
  <c r="L521" i="16"/>
  <c r="L522" i="16"/>
  <c r="L523" i="16"/>
  <c r="L524" i="16"/>
  <c r="L525" i="16"/>
  <c r="L526" i="16"/>
  <c r="L527" i="16"/>
  <c r="L528" i="16"/>
  <c r="L529" i="16"/>
  <c r="L530" i="16"/>
  <c r="L531" i="16"/>
  <c r="L532" i="16"/>
  <c r="L533" i="16"/>
  <c r="L534" i="16"/>
  <c r="L535" i="16"/>
  <c r="L536" i="16"/>
  <c r="L537" i="16"/>
  <c r="L538" i="16"/>
  <c r="L539" i="16"/>
  <c r="L540" i="16"/>
  <c r="L541" i="16"/>
  <c r="L542" i="16"/>
  <c r="L543" i="16"/>
  <c r="L544" i="16"/>
  <c r="L545" i="16"/>
  <c r="L546" i="16"/>
  <c r="L547" i="16"/>
  <c r="L548" i="16"/>
  <c r="L549" i="16"/>
  <c r="L550" i="16"/>
  <c r="L551" i="16"/>
  <c r="L552" i="16"/>
  <c r="L553" i="16"/>
  <c r="L554" i="16"/>
  <c r="L555" i="16"/>
  <c r="L556" i="16"/>
  <c r="L557" i="16"/>
  <c r="L558" i="16"/>
  <c r="L559" i="16"/>
  <c r="L560" i="16"/>
  <c r="L561" i="16"/>
  <c r="L562" i="16"/>
  <c r="L563" i="16"/>
  <c r="L564" i="16"/>
  <c r="L565" i="16"/>
  <c r="L566" i="16"/>
  <c r="L567" i="16"/>
  <c r="L568" i="16"/>
  <c r="L569" i="16"/>
  <c r="L570" i="16"/>
  <c r="L571" i="16"/>
  <c r="L572" i="16"/>
  <c r="L573" i="16"/>
  <c r="L574" i="16"/>
  <c r="L575" i="16"/>
  <c r="L576" i="16"/>
  <c r="L577" i="16"/>
  <c r="L578" i="16"/>
  <c r="L579" i="16"/>
  <c r="L580" i="16"/>
  <c r="L581" i="16"/>
  <c r="L582" i="16"/>
  <c r="L583" i="16"/>
  <c r="L584" i="16"/>
  <c r="L585" i="16"/>
  <c r="L586" i="16"/>
  <c r="L587" i="16"/>
  <c r="L588" i="16"/>
  <c r="L589" i="16"/>
  <c r="L590" i="16"/>
  <c r="L591" i="16"/>
  <c r="L592" i="16"/>
  <c r="L593" i="16"/>
  <c r="L594" i="16"/>
  <c r="L595" i="16"/>
  <c r="L596" i="16"/>
  <c r="L597" i="16"/>
  <c r="L598" i="16"/>
  <c r="L599" i="16"/>
  <c r="L600" i="16"/>
  <c r="L601" i="16"/>
  <c r="L602" i="16"/>
  <c r="L603" i="16"/>
  <c r="L604" i="16"/>
  <c r="L605" i="16"/>
  <c r="L606" i="16"/>
  <c r="L607" i="16"/>
  <c r="L608" i="16"/>
  <c r="L609" i="16"/>
  <c r="L610" i="16"/>
  <c r="L611" i="16"/>
  <c r="L612" i="16"/>
  <c r="L613" i="16"/>
  <c r="L614" i="16"/>
  <c r="L615" i="16"/>
  <c r="L616" i="16"/>
  <c r="L617" i="16"/>
  <c r="L618" i="16"/>
  <c r="L619" i="16"/>
  <c r="L620" i="16"/>
  <c r="L621" i="16"/>
  <c r="L622" i="16"/>
  <c r="L623" i="16"/>
  <c r="L624" i="16"/>
  <c r="L625" i="16"/>
  <c r="L626" i="16"/>
  <c r="L627" i="16"/>
  <c r="L628" i="16"/>
  <c r="L629" i="16"/>
  <c r="L630" i="16"/>
  <c r="L631" i="16"/>
  <c r="L632" i="16"/>
  <c r="L633" i="16"/>
  <c r="L634" i="16"/>
  <c r="L635" i="16"/>
  <c r="L636" i="16"/>
  <c r="L637" i="16"/>
  <c r="L638" i="16"/>
  <c r="L639" i="16"/>
  <c r="L640" i="16"/>
  <c r="L641" i="16"/>
  <c r="L642" i="16"/>
  <c r="L643" i="16"/>
  <c r="L644" i="16"/>
  <c r="L645" i="16"/>
  <c r="L646" i="16"/>
  <c r="L647" i="16"/>
  <c r="L648" i="16"/>
  <c r="L649" i="16"/>
  <c r="L650" i="16"/>
  <c r="L651" i="16"/>
  <c r="L652" i="16"/>
  <c r="L653" i="16"/>
  <c r="L654" i="16"/>
  <c r="L655" i="16"/>
  <c r="L656" i="16"/>
  <c r="L657" i="16"/>
  <c r="L658" i="16"/>
  <c r="L659" i="16"/>
  <c r="L660" i="16"/>
  <c r="L661" i="16"/>
  <c r="L662" i="16"/>
  <c r="L663" i="16"/>
  <c r="L664" i="16"/>
  <c r="L665" i="16"/>
  <c r="L666" i="16"/>
  <c r="L667" i="16"/>
  <c r="L668" i="16"/>
  <c r="L669" i="16"/>
  <c r="L670" i="16"/>
  <c r="L671" i="16"/>
  <c r="L672" i="16"/>
  <c r="L673" i="16"/>
  <c r="L674" i="16"/>
  <c r="L675" i="16"/>
  <c r="L676" i="16"/>
  <c r="L677" i="16"/>
  <c r="L678" i="16"/>
  <c r="L679" i="16"/>
  <c r="L680" i="16"/>
  <c r="L681" i="16"/>
  <c r="L682" i="16"/>
  <c r="L683" i="16"/>
  <c r="L684" i="16"/>
  <c r="L685" i="16"/>
  <c r="L686" i="16"/>
  <c r="L687" i="16"/>
  <c r="L688" i="16"/>
  <c r="L689" i="16"/>
  <c r="L690" i="16"/>
  <c r="L691" i="16"/>
  <c r="L692" i="16"/>
  <c r="L693" i="16"/>
  <c r="L694" i="16"/>
  <c r="L695" i="16"/>
  <c r="L696" i="16"/>
  <c r="L697" i="16"/>
  <c r="L698" i="16"/>
  <c r="L699" i="16"/>
  <c r="L700" i="16"/>
  <c r="L701" i="16"/>
  <c r="L702" i="16"/>
  <c r="L703" i="16"/>
  <c r="L704" i="16"/>
  <c r="L705" i="16"/>
  <c r="L706" i="16"/>
  <c r="L707" i="16"/>
  <c r="L708" i="16"/>
  <c r="L709" i="16"/>
  <c r="L710" i="16"/>
  <c r="L711" i="16"/>
  <c r="L712" i="16"/>
  <c r="L713" i="16"/>
  <c r="L714" i="16"/>
  <c r="L715" i="16"/>
  <c r="L716" i="16"/>
  <c r="L717" i="16"/>
  <c r="L718" i="16"/>
  <c r="L719" i="16"/>
  <c r="L720" i="16"/>
  <c r="L721" i="16"/>
  <c r="L722" i="16"/>
  <c r="L723" i="16"/>
  <c r="L724" i="16"/>
  <c r="L725" i="16"/>
  <c r="L726" i="16"/>
  <c r="L727" i="16"/>
  <c r="L728" i="16"/>
  <c r="L729" i="16"/>
  <c r="L730" i="16"/>
  <c r="L731" i="16"/>
  <c r="L732" i="16"/>
  <c r="L733" i="16"/>
  <c r="L734" i="16"/>
  <c r="L735" i="16"/>
  <c r="L736" i="16"/>
  <c r="L737" i="16"/>
  <c r="L738" i="16"/>
  <c r="L739" i="16"/>
  <c r="L740" i="16"/>
  <c r="L741" i="16"/>
  <c r="L742" i="16"/>
  <c r="L743" i="16"/>
  <c r="L744" i="16"/>
  <c r="L745" i="16"/>
  <c r="L746" i="16"/>
  <c r="L747" i="16"/>
  <c r="L748" i="16"/>
  <c r="L749" i="16"/>
  <c r="L750" i="16"/>
  <c r="L751" i="16"/>
  <c r="L752" i="16"/>
  <c r="L753" i="16"/>
  <c r="L754" i="16"/>
  <c r="L755" i="16"/>
  <c r="L756" i="16"/>
  <c r="L757" i="16"/>
  <c r="L758" i="16"/>
  <c r="L759" i="16"/>
  <c r="L760" i="16"/>
  <c r="L761" i="16"/>
  <c r="L762" i="16"/>
  <c r="L763" i="16"/>
  <c r="L764" i="16"/>
  <c r="L765" i="16"/>
  <c r="L766" i="16"/>
  <c r="L767" i="16"/>
  <c r="L768" i="16"/>
  <c r="L769" i="16"/>
  <c r="L770" i="16"/>
  <c r="L771" i="16"/>
  <c r="L772" i="16"/>
  <c r="L773" i="16"/>
  <c r="L774" i="16"/>
  <c r="L775" i="16"/>
  <c r="L776" i="16"/>
  <c r="L777" i="16"/>
  <c r="L778" i="16"/>
  <c r="L779" i="16"/>
  <c r="L780" i="16"/>
  <c r="L781" i="16"/>
  <c r="L782" i="16"/>
  <c r="L783" i="16"/>
  <c r="L784" i="16"/>
  <c r="L785" i="16"/>
  <c r="L786" i="16"/>
  <c r="L787" i="16"/>
  <c r="L788" i="16"/>
  <c r="L789" i="16"/>
  <c r="L790" i="16"/>
  <c r="L791" i="16"/>
  <c r="L792" i="16"/>
  <c r="L793" i="16"/>
  <c r="L794" i="16"/>
  <c r="L795" i="16"/>
  <c r="L796" i="16"/>
  <c r="L797" i="16"/>
  <c r="L798" i="16"/>
  <c r="L799" i="16"/>
  <c r="L800" i="16"/>
  <c r="L801" i="16"/>
  <c r="L802" i="16"/>
  <c r="L803" i="16"/>
  <c r="L804" i="16"/>
  <c r="L805" i="16"/>
  <c r="L806" i="16"/>
  <c r="L807" i="16"/>
  <c r="L808" i="16"/>
  <c r="L809" i="16"/>
  <c r="L810" i="16"/>
  <c r="L811" i="16"/>
  <c r="L812" i="16"/>
  <c r="L813" i="16"/>
  <c r="L814" i="16"/>
  <c r="L815" i="16"/>
  <c r="L816" i="16"/>
  <c r="L817" i="16"/>
  <c r="L818" i="16"/>
  <c r="L819" i="16"/>
  <c r="L820" i="16"/>
  <c r="L821" i="16"/>
  <c r="L822" i="16"/>
  <c r="L823" i="16"/>
  <c r="L824" i="16"/>
  <c r="L825" i="16"/>
  <c r="L826" i="16"/>
  <c r="L827" i="16"/>
  <c r="L828" i="16"/>
  <c r="L829" i="16"/>
  <c r="L830" i="16"/>
  <c r="L831" i="16"/>
  <c r="L832" i="16"/>
  <c r="L833" i="16"/>
  <c r="L834" i="16"/>
  <c r="L835" i="16"/>
  <c r="L836" i="16"/>
  <c r="L837" i="16"/>
  <c r="L838" i="16"/>
  <c r="L839" i="16"/>
  <c r="L840" i="16"/>
  <c r="L841" i="16"/>
  <c r="L842" i="16"/>
  <c r="L843" i="16"/>
  <c r="L844" i="16"/>
  <c r="L845" i="16"/>
  <c r="L846" i="16"/>
  <c r="L847" i="16"/>
  <c r="L848" i="16"/>
  <c r="L849" i="16"/>
  <c r="L850" i="16"/>
  <c r="L851" i="16"/>
  <c r="L852" i="16"/>
  <c r="L853" i="16"/>
  <c r="L854" i="16"/>
  <c r="L855" i="16"/>
  <c r="L856" i="16"/>
  <c r="L857" i="16"/>
  <c r="L858" i="16"/>
  <c r="L859" i="16"/>
  <c r="L860" i="16"/>
  <c r="L861" i="16"/>
  <c r="L862" i="16"/>
  <c r="L863" i="16"/>
  <c r="L864" i="16"/>
  <c r="L865" i="16"/>
  <c r="L866" i="16"/>
  <c r="L867" i="16"/>
  <c r="L868" i="16"/>
  <c r="L869" i="16"/>
  <c r="L870" i="16"/>
  <c r="L871" i="16"/>
  <c r="L872" i="16"/>
  <c r="L873" i="16"/>
  <c r="L874" i="16"/>
  <c r="L875" i="16"/>
  <c r="L876" i="16"/>
  <c r="L877" i="16"/>
  <c r="L878" i="16"/>
  <c r="L879" i="16"/>
  <c r="L880" i="16"/>
  <c r="L881" i="16"/>
  <c r="L882" i="16"/>
  <c r="L883" i="16"/>
  <c r="L884" i="16"/>
  <c r="L885" i="16"/>
  <c r="L886" i="16"/>
  <c r="L887" i="16"/>
  <c r="L888" i="16"/>
  <c r="L889" i="16"/>
  <c r="L890" i="16"/>
  <c r="L891" i="16"/>
  <c r="L892" i="16"/>
  <c r="L893" i="16"/>
  <c r="L894" i="16"/>
  <c r="L895" i="16"/>
  <c r="L896" i="16"/>
  <c r="L897" i="16"/>
  <c r="L898" i="16"/>
  <c r="L899" i="16"/>
  <c r="L900" i="16"/>
  <c r="L901" i="16"/>
  <c r="L902" i="16"/>
  <c r="L903" i="16"/>
  <c r="L904" i="16"/>
  <c r="L905" i="16"/>
  <c r="L906" i="16"/>
  <c r="L907" i="16"/>
  <c r="L908" i="16"/>
  <c r="L909" i="16"/>
  <c r="L910" i="16"/>
  <c r="L911" i="16"/>
  <c r="L912" i="16"/>
  <c r="L913" i="16"/>
  <c r="L914" i="16"/>
  <c r="L915" i="16"/>
  <c r="L916" i="16"/>
  <c r="L917" i="16"/>
  <c r="L918" i="16"/>
  <c r="L919" i="16"/>
  <c r="L920" i="16"/>
  <c r="L921" i="16"/>
  <c r="L922" i="16"/>
  <c r="L923" i="16"/>
  <c r="L924" i="16"/>
  <c r="L925" i="16"/>
  <c r="L926" i="16"/>
  <c r="L927" i="16"/>
  <c r="L928" i="16"/>
  <c r="L929" i="16"/>
  <c r="L930" i="16"/>
  <c r="L931" i="16"/>
  <c r="L932" i="16"/>
  <c r="L933" i="16"/>
  <c r="L934" i="16"/>
  <c r="L935" i="16"/>
  <c r="L936" i="16"/>
  <c r="L937" i="16"/>
  <c r="L938" i="16"/>
  <c r="L939" i="16"/>
  <c r="L940" i="16"/>
  <c r="L941" i="16"/>
  <c r="L942" i="16"/>
  <c r="L943" i="16"/>
  <c r="L944" i="16"/>
  <c r="L945" i="16"/>
  <c r="L946" i="16"/>
  <c r="L947" i="16"/>
  <c r="L948" i="16"/>
  <c r="L949" i="16"/>
  <c r="L950" i="16"/>
  <c r="L951" i="16"/>
  <c r="L952" i="16"/>
  <c r="L953" i="16"/>
  <c r="L954" i="16"/>
  <c r="L955" i="16"/>
  <c r="L956" i="16"/>
  <c r="L957" i="16"/>
  <c r="L958" i="16"/>
  <c r="L959" i="16"/>
  <c r="L960" i="16"/>
  <c r="L961" i="16"/>
  <c r="L962" i="16"/>
  <c r="L963" i="16"/>
  <c r="L964" i="16"/>
  <c r="L965" i="16"/>
  <c r="L966" i="16"/>
  <c r="L967" i="16"/>
  <c r="L968" i="16"/>
  <c r="L969" i="16"/>
  <c r="L970" i="16"/>
  <c r="L971" i="16"/>
  <c r="L972" i="16"/>
  <c r="L973" i="16"/>
  <c r="L974" i="16"/>
  <c r="L975" i="16"/>
  <c r="L976" i="16"/>
  <c r="L977" i="16"/>
  <c r="L978" i="16"/>
  <c r="L979" i="16"/>
  <c r="L980" i="16"/>
  <c r="L981" i="16"/>
  <c r="L982" i="16"/>
  <c r="L983" i="16"/>
  <c r="L984" i="16"/>
  <c r="L985" i="16"/>
  <c r="L986" i="16"/>
  <c r="L987" i="16"/>
  <c r="L988" i="16"/>
  <c r="L989" i="16"/>
  <c r="L990" i="16"/>
  <c r="L991" i="16"/>
  <c r="L992" i="16"/>
  <c r="L993" i="16"/>
  <c r="L994" i="16"/>
  <c r="L995" i="16"/>
  <c r="L996" i="16"/>
  <c r="L997" i="16"/>
  <c r="L998" i="16"/>
  <c r="L999" i="16"/>
  <c r="L1000" i="16"/>
  <c r="L1001" i="16"/>
  <c r="L1002" i="16"/>
  <c r="L1003" i="16"/>
  <c r="L1004" i="16"/>
  <c r="L1005" i="16"/>
  <c r="L1006" i="16"/>
  <c r="L1007" i="16"/>
  <c r="L1008" i="16"/>
  <c r="L1009" i="16"/>
  <c r="L1010" i="16"/>
  <c r="L1011" i="16"/>
  <c r="L1012" i="16"/>
  <c r="L1013" i="16"/>
  <c r="L1014" i="16"/>
  <c r="L1015" i="16"/>
  <c r="L1016" i="16"/>
  <c r="L1017" i="16"/>
  <c r="L1018" i="16"/>
  <c r="L1019" i="16"/>
  <c r="L1020" i="16"/>
  <c r="L1021" i="16"/>
  <c r="L1022" i="16"/>
  <c r="L1023" i="16"/>
  <c r="L1024" i="16"/>
  <c r="L1025" i="16"/>
  <c r="L1026" i="16"/>
  <c r="L1027" i="16"/>
  <c r="L1028" i="16"/>
  <c r="L1029" i="16"/>
  <c r="L1030" i="16"/>
  <c r="L1031" i="16"/>
  <c r="L1032" i="16"/>
  <c r="L1033" i="16"/>
  <c r="L1034" i="16"/>
  <c r="L1035" i="16"/>
  <c r="L1036" i="16"/>
  <c r="L1037" i="16"/>
  <c r="L1038" i="16"/>
  <c r="L1039" i="16"/>
  <c r="L1040" i="16"/>
  <c r="L1041" i="16"/>
  <c r="L1042" i="16"/>
  <c r="L1043" i="16"/>
  <c r="L1044" i="16"/>
  <c r="L1045" i="16"/>
  <c r="L1046" i="16"/>
  <c r="L1047" i="16"/>
  <c r="L1048" i="16"/>
  <c r="L1049" i="16"/>
  <c r="L1050" i="16"/>
  <c r="L1051" i="16"/>
  <c r="L1052" i="16"/>
  <c r="L1053" i="16"/>
  <c r="L1054" i="16"/>
  <c r="L1055" i="16"/>
  <c r="L1056" i="16"/>
  <c r="L1057" i="16"/>
  <c r="L1058" i="16"/>
  <c r="L1059" i="16"/>
  <c r="L1060" i="16"/>
  <c r="L1061" i="16"/>
  <c r="L1062" i="16"/>
  <c r="L1063" i="16"/>
  <c r="L1064" i="16"/>
  <c r="L1065" i="16"/>
  <c r="L1066" i="16"/>
  <c r="L1067" i="16"/>
  <c r="L1068" i="16"/>
  <c r="L1069" i="16"/>
  <c r="L1070" i="16"/>
  <c r="L1071" i="16"/>
  <c r="L1072" i="16"/>
  <c r="L1073" i="16"/>
  <c r="L1074" i="16"/>
  <c r="L1075" i="16"/>
  <c r="L1076" i="16"/>
  <c r="L1077" i="16"/>
  <c r="L1078" i="16"/>
  <c r="L1079" i="16"/>
  <c r="L1080" i="16"/>
  <c r="L1081" i="16"/>
  <c r="L1082" i="16"/>
  <c r="L1083" i="16"/>
  <c r="L1084" i="16"/>
  <c r="L1085" i="16"/>
  <c r="L1086" i="16"/>
  <c r="L1087" i="16"/>
  <c r="L1088" i="16"/>
  <c r="L1089" i="16"/>
  <c r="L1090" i="16"/>
  <c r="L1091" i="16"/>
  <c r="L1092" i="16"/>
  <c r="L1093" i="16"/>
  <c r="L1094" i="16"/>
  <c r="L1095" i="16"/>
  <c r="L1096" i="16"/>
  <c r="L1097" i="16"/>
  <c r="L1098" i="16"/>
  <c r="L1099" i="16"/>
  <c r="L1100" i="16"/>
  <c r="L1101" i="16"/>
  <c r="L1102" i="16"/>
  <c r="L1103" i="16"/>
  <c r="L1104" i="16"/>
  <c r="L1105" i="16"/>
  <c r="L1106" i="16"/>
  <c r="L1107" i="16"/>
  <c r="L1108" i="16"/>
  <c r="L1109" i="16"/>
  <c r="L1110" i="16"/>
  <c r="L1111" i="16"/>
  <c r="L1112" i="16"/>
  <c r="L1113" i="16"/>
  <c r="L1114" i="16"/>
  <c r="L1115" i="16"/>
  <c r="L1116" i="16"/>
  <c r="L1117" i="16"/>
  <c r="L1118" i="16"/>
  <c r="L1119" i="16"/>
  <c r="L1120" i="16"/>
  <c r="L1121" i="16"/>
  <c r="L1122" i="16"/>
  <c r="L1123" i="16"/>
  <c r="L1124" i="16"/>
  <c r="L1125" i="16"/>
  <c r="L1126" i="16"/>
  <c r="L1127" i="16"/>
  <c r="L1128" i="16"/>
  <c r="L1129" i="16"/>
  <c r="L1130" i="16"/>
  <c r="L1131" i="16"/>
  <c r="L1132" i="16"/>
  <c r="L1133" i="16"/>
  <c r="L1134" i="16"/>
  <c r="L1135" i="16"/>
  <c r="L1136" i="16"/>
  <c r="L1137" i="16"/>
  <c r="L1138" i="16"/>
  <c r="L1139" i="16"/>
  <c r="L1140" i="16"/>
  <c r="L1141" i="16"/>
  <c r="L1142" i="16"/>
  <c r="L1143" i="16"/>
  <c r="L1144" i="16"/>
  <c r="L1145" i="16"/>
  <c r="L1146" i="16"/>
  <c r="L1147" i="16"/>
  <c r="L1148" i="16"/>
  <c r="L1149" i="16"/>
  <c r="L1150" i="16"/>
  <c r="L1151" i="16"/>
  <c r="L1152" i="16"/>
  <c r="L1153" i="16"/>
  <c r="L1154" i="16"/>
  <c r="L1155" i="16"/>
  <c r="L1156" i="16"/>
  <c r="L1157" i="16"/>
  <c r="L1158" i="16"/>
  <c r="L1159" i="16"/>
  <c r="L1160" i="16"/>
  <c r="L1161" i="16"/>
  <c r="L1162" i="16"/>
  <c r="L1163" i="16"/>
  <c r="L1164" i="16"/>
  <c r="L1165" i="16"/>
  <c r="L1166" i="16"/>
  <c r="L1167" i="16"/>
  <c r="L1168" i="16"/>
  <c r="L1169" i="16"/>
  <c r="L1170" i="16"/>
  <c r="L1171" i="16"/>
  <c r="L1172" i="16"/>
  <c r="L1173" i="16"/>
  <c r="L1174" i="16"/>
  <c r="L1175" i="16"/>
  <c r="L1176" i="16"/>
  <c r="L1177" i="16"/>
  <c r="L1178" i="16"/>
  <c r="L1179" i="16"/>
  <c r="L1180" i="16"/>
  <c r="L1181" i="16"/>
  <c r="L1182" i="16"/>
  <c r="L1183" i="16"/>
  <c r="L1184" i="16"/>
  <c r="L1185" i="16"/>
  <c r="L1186" i="16"/>
  <c r="L1187" i="16"/>
  <c r="L1188" i="16"/>
  <c r="L1189" i="16"/>
  <c r="L1190" i="16"/>
  <c r="L1191" i="16"/>
  <c r="L1192" i="16"/>
  <c r="L1193" i="16"/>
  <c r="L1194" i="16"/>
  <c r="L1195" i="16"/>
  <c r="L1196" i="16"/>
  <c r="L1197" i="16"/>
  <c r="L1198" i="16"/>
  <c r="L1199" i="16"/>
  <c r="L1200" i="16"/>
  <c r="L1201" i="16"/>
  <c r="L1202" i="16"/>
  <c r="L1203" i="16"/>
  <c r="L1204" i="16"/>
  <c r="L1205" i="16"/>
  <c r="L1206" i="16"/>
  <c r="L1207" i="16"/>
  <c r="L1208" i="16"/>
  <c r="L1209" i="16"/>
  <c r="L1210" i="16"/>
  <c r="L1211" i="16"/>
  <c r="L1212" i="16"/>
  <c r="L1213" i="16"/>
  <c r="L1214" i="16"/>
  <c r="L1215" i="16"/>
  <c r="L1216" i="16"/>
  <c r="L1217" i="16"/>
  <c r="L1218" i="16"/>
  <c r="L1219" i="16"/>
  <c r="L1220" i="16"/>
  <c r="L1221" i="16"/>
  <c r="L1222" i="16"/>
  <c r="L1223" i="16"/>
  <c r="L1224" i="16"/>
  <c r="L1225" i="16"/>
  <c r="L1226" i="16"/>
  <c r="L1227" i="16"/>
  <c r="L1228" i="16"/>
  <c r="L1229" i="16"/>
  <c r="L1230" i="16"/>
  <c r="L1231" i="16"/>
  <c r="L1232" i="16"/>
  <c r="L1233" i="16"/>
  <c r="L1234" i="16"/>
  <c r="L1235" i="16"/>
  <c r="L1236" i="16"/>
  <c r="L1237" i="16"/>
  <c r="L1238" i="16"/>
  <c r="L1239" i="16"/>
  <c r="L1240" i="16"/>
  <c r="L1241" i="16"/>
  <c r="L1242" i="16"/>
  <c r="L1243" i="16"/>
  <c r="L1244" i="16"/>
  <c r="L1245" i="16"/>
  <c r="L1246" i="16"/>
  <c r="L1247" i="16"/>
  <c r="L1248" i="16"/>
  <c r="L1249" i="16"/>
  <c r="L1250" i="16"/>
  <c r="L1251" i="16"/>
  <c r="L1252" i="16"/>
  <c r="L1253" i="16"/>
  <c r="L1254" i="16"/>
  <c r="L1255" i="16"/>
  <c r="L1256" i="16"/>
  <c r="L1257" i="16"/>
  <c r="L1258" i="16"/>
  <c r="L1259" i="16"/>
  <c r="L1260" i="16"/>
  <c r="L1261" i="16"/>
  <c r="L1262" i="16"/>
  <c r="L1263" i="16"/>
  <c r="L1264" i="16"/>
  <c r="L1265" i="16"/>
  <c r="L1266" i="16"/>
  <c r="L1267" i="16"/>
  <c r="L1268" i="16"/>
  <c r="L1269" i="16"/>
  <c r="L1270" i="16"/>
  <c r="L1271" i="16"/>
  <c r="L1272" i="16"/>
  <c r="L1273" i="16"/>
  <c r="L1274" i="16"/>
  <c r="L1275" i="16"/>
  <c r="L1276" i="16"/>
  <c r="L1277" i="16"/>
  <c r="L1278" i="16"/>
  <c r="L1279" i="16"/>
  <c r="L1280" i="16"/>
  <c r="L1281" i="16"/>
  <c r="L1282" i="16"/>
  <c r="M5" i="16" l="1"/>
  <c r="Z39" i="16" s="1"/>
  <c r="Q6" i="16" a="1"/>
  <c r="Q6" i="16" s="1"/>
  <c r="L5" i="16"/>
  <c r="I5" i="16"/>
  <c r="AA35" i="16"/>
  <c r="I4" i="16"/>
  <c r="M1281" i="16"/>
  <c r="O1281" i="16" s="1"/>
  <c r="N1281" i="16"/>
  <c r="P1281" i="16" s="1"/>
  <c r="M1265" i="16"/>
  <c r="O1265" i="16" s="1"/>
  <c r="N1265" i="16"/>
  <c r="P1265" i="16" s="1"/>
  <c r="M1249" i="16"/>
  <c r="O1249" i="16" s="1"/>
  <c r="N1249" i="16"/>
  <c r="P1249" i="16" s="1"/>
  <c r="M1233" i="16"/>
  <c r="O1233" i="16" s="1"/>
  <c r="N1233" i="16"/>
  <c r="P1233" i="16" s="1"/>
  <c r="M1209" i="16"/>
  <c r="O1209" i="16" s="1"/>
  <c r="N1209" i="16"/>
  <c r="P1209" i="16" s="1"/>
  <c r="M1193" i="16"/>
  <c r="O1193" i="16" s="1"/>
  <c r="N1193" i="16"/>
  <c r="P1193" i="16" s="1"/>
  <c r="M1177" i="16"/>
  <c r="O1177" i="16" s="1"/>
  <c r="N1177" i="16"/>
  <c r="P1177" i="16" s="1"/>
  <c r="M1161" i="16"/>
  <c r="O1161" i="16" s="1"/>
  <c r="N1161" i="16"/>
  <c r="P1161" i="16" s="1"/>
  <c r="M1145" i="16"/>
  <c r="O1145" i="16" s="1"/>
  <c r="N1145" i="16"/>
  <c r="P1145" i="16" s="1"/>
  <c r="M1129" i="16"/>
  <c r="O1129" i="16" s="1"/>
  <c r="N1129" i="16"/>
  <c r="P1129" i="16" s="1"/>
  <c r="M1105" i="16"/>
  <c r="O1105" i="16" s="1"/>
  <c r="N1105" i="16"/>
  <c r="P1105" i="16" s="1"/>
  <c r="N1089" i="16"/>
  <c r="P1089" i="16" s="1"/>
  <c r="M1089" i="16"/>
  <c r="O1089" i="16" s="1"/>
  <c r="N1073" i="16"/>
  <c r="P1073" i="16" s="1"/>
  <c r="M1073" i="16"/>
  <c r="O1073" i="16" s="1"/>
  <c r="N1057" i="16"/>
  <c r="P1057" i="16" s="1"/>
  <c r="M1057" i="16"/>
  <c r="O1057" i="16" s="1"/>
  <c r="M1041" i="16"/>
  <c r="O1041" i="16" s="1"/>
  <c r="N1041" i="16"/>
  <c r="P1041" i="16" s="1"/>
  <c r="M1025" i="16"/>
  <c r="O1025" i="16" s="1"/>
  <c r="N1025" i="16"/>
  <c r="P1025" i="16" s="1"/>
  <c r="M1009" i="16"/>
  <c r="O1009" i="16" s="1"/>
  <c r="N1009" i="16"/>
  <c r="P1009" i="16" s="1"/>
  <c r="M985" i="16"/>
  <c r="O985" i="16" s="1"/>
  <c r="N985" i="16"/>
  <c r="P985" i="16" s="1"/>
  <c r="M969" i="16"/>
  <c r="O969" i="16" s="1"/>
  <c r="N969" i="16"/>
  <c r="P969" i="16" s="1"/>
  <c r="M953" i="16"/>
  <c r="O953" i="16" s="1"/>
  <c r="N953" i="16"/>
  <c r="P953" i="16" s="1"/>
  <c r="M937" i="16"/>
  <c r="O937" i="16" s="1"/>
  <c r="N937" i="16"/>
  <c r="P937" i="16" s="1"/>
  <c r="M921" i="16"/>
  <c r="O921" i="16" s="1"/>
  <c r="N921" i="16"/>
  <c r="P921" i="16" s="1"/>
  <c r="M913" i="16"/>
  <c r="O913" i="16" s="1"/>
  <c r="N913" i="16"/>
  <c r="P913" i="16" s="1"/>
  <c r="M905" i="16"/>
  <c r="O905" i="16" s="1"/>
  <c r="N905" i="16"/>
  <c r="P905" i="16" s="1"/>
  <c r="M889" i="16"/>
  <c r="O889" i="16" s="1"/>
  <c r="N889" i="16"/>
  <c r="P889" i="16" s="1"/>
  <c r="N881" i="16"/>
  <c r="P881" i="16" s="1"/>
  <c r="M881" i="16"/>
  <c r="O881" i="16" s="1"/>
  <c r="M873" i="16"/>
  <c r="O873" i="16" s="1"/>
  <c r="N873" i="16"/>
  <c r="P873" i="16" s="1"/>
  <c r="M865" i="16"/>
  <c r="O865" i="16" s="1"/>
  <c r="N865" i="16"/>
  <c r="P865" i="16" s="1"/>
  <c r="M857" i="16"/>
  <c r="O857" i="16" s="1"/>
  <c r="N857" i="16"/>
  <c r="P857" i="16" s="1"/>
  <c r="M849" i="16"/>
  <c r="O849" i="16" s="1"/>
  <c r="N849" i="16"/>
  <c r="P849" i="16" s="1"/>
  <c r="M841" i="16"/>
  <c r="O841" i="16" s="1"/>
  <c r="N841" i="16"/>
  <c r="P841" i="16" s="1"/>
  <c r="N833" i="16"/>
  <c r="P833" i="16" s="1"/>
  <c r="M833" i="16"/>
  <c r="O833" i="16" s="1"/>
  <c r="M825" i="16"/>
  <c r="O825" i="16" s="1"/>
  <c r="N825" i="16"/>
  <c r="P825" i="16" s="1"/>
  <c r="M817" i="16"/>
  <c r="O817" i="16" s="1"/>
  <c r="N817" i="16"/>
  <c r="P817" i="16" s="1"/>
  <c r="M809" i="16"/>
  <c r="O809" i="16" s="1"/>
  <c r="N809" i="16"/>
  <c r="P809" i="16" s="1"/>
  <c r="M801" i="16"/>
  <c r="O801" i="16" s="1"/>
  <c r="N801" i="16"/>
  <c r="P801" i="16" s="1"/>
  <c r="M793" i="16"/>
  <c r="O793" i="16" s="1"/>
  <c r="N793" i="16"/>
  <c r="P793" i="16" s="1"/>
  <c r="M785" i="16"/>
  <c r="O785" i="16" s="1"/>
  <c r="N785" i="16"/>
  <c r="P785" i="16" s="1"/>
  <c r="M777" i="16"/>
  <c r="O777" i="16" s="1"/>
  <c r="N777" i="16"/>
  <c r="P777" i="16" s="1"/>
  <c r="M769" i="16"/>
  <c r="O769" i="16" s="1"/>
  <c r="N769" i="16"/>
  <c r="P769" i="16" s="1"/>
  <c r="M761" i="16"/>
  <c r="O761" i="16" s="1"/>
  <c r="N761" i="16"/>
  <c r="P761" i="16" s="1"/>
  <c r="M753" i="16"/>
  <c r="O753" i="16" s="1"/>
  <c r="N753" i="16"/>
  <c r="P753" i="16" s="1"/>
  <c r="M745" i="16"/>
  <c r="O745" i="16" s="1"/>
  <c r="N745" i="16"/>
  <c r="P745" i="16" s="1"/>
  <c r="M737" i="16"/>
  <c r="O737" i="16" s="1"/>
  <c r="N737" i="16"/>
  <c r="P737" i="16" s="1"/>
  <c r="M729" i="16"/>
  <c r="O729" i="16" s="1"/>
  <c r="N729" i="16"/>
  <c r="P729" i="16" s="1"/>
  <c r="M721" i="16"/>
  <c r="O721" i="16" s="1"/>
  <c r="N721" i="16"/>
  <c r="P721" i="16" s="1"/>
  <c r="M713" i="16"/>
  <c r="O713" i="16" s="1"/>
  <c r="N713" i="16"/>
  <c r="P713" i="16" s="1"/>
  <c r="M705" i="16"/>
  <c r="O705" i="16" s="1"/>
  <c r="N705" i="16"/>
  <c r="P705" i="16" s="1"/>
  <c r="M697" i="16"/>
  <c r="O697" i="16" s="1"/>
  <c r="N697" i="16"/>
  <c r="P697" i="16" s="1"/>
  <c r="N689" i="16"/>
  <c r="P689" i="16" s="1"/>
  <c r="M689" i="16"/>
  <c r="O689" i="16" s="1"/>
  <c r="M681" i="16"/>
  <c r="O681" i="16" s="1"/>
  <c r="N681" i="16"/>
  <c r="P681" i="16" s="1"/>
  <c r="M673" i="16"/>
  <c r="O673" i="16" s="1"/>
  <c r="N673" i="16"/>
  <c r="P673" i="16" s="1"/>
  <c r="M665" i="16"/>
  <c r="O665" i="16" s="1"/>
  <c r="N665" i="16"/>
  <c r="P665" i="16" s="1"/>
  <c r="N657" i="16"/>
  <c r="P657" i="16" s="1"/>
  <c r="M657" i="16"/>
  <c r="O657" i="16" s="1"/>
  <c r="N649" i="16"/>
  <c r="P649" i="16" s="1"/>
  <c r="M649" i="16"/>
  <c r="O649" i="16" s="1"/>
  <c r="M641" i="16"/>
  <c r="O641" i="16" s="1"/>
  <c r="N641" i="16"/>
  <c r="P641" i="16" s="1"/>
  <c r="N633" i="16"/>
  <c r="P633" i="16" s="1"/>
  <c r="M633" i="16"/>
  <c r="O633" i="16" s="1"/>
  <c r="M625" i="16"/>
  <c r="O625" i="16" s="1"/>
  <c r="N625" i="16"/>
  <c r="P625" i="16" s="1"/>
  <c r="M617" i="16"/>
  <c r="O617" i="16" s="1"/>
  <c r="N617" i="16"/>
  <c r="P617" i="16" s="1"/>
  <c r="N609" i="16"/>
  <c r="P609" i="16" s="1"/>
  <c r="M609" i="16"/>
  <c r="O609" i="16" s="1"/>
  <c r="M601" i="16"/>
  <c r="O601" i="16" s="1"/>
  <c r="N601" i="16"/>
  <c r="P601" i="16" s="1"/>
  <c r="M593" i="16"/>
  <c r="O593" i="16" s="1"/>
  <c r="N593" i="16"/>
  <c r="P593" i="16" s="1"/>
  <c r="N585" i="16"/>
  <c r="P585" i="16" s="1"/>
  <c r="M585" i="16"/>
  <c r="O585" i="16" s="1"/>
  <c r="M577" i="16"/>
  <c r="O577" i="16" s="1"/>
  <c r="N577" i="16"/>
  <c r="P577" i="16" s="1"/>
  <c r="M569" i="16"/>
  <c r="O569" i="16" s="1"/>
  <c r="N569" i="16"/>
  <c r="P569" i="16" s="1"/>
  <c r="M561" i="16"/>
  <c r="O561" i="16" s="1"/>
  <c r="N561" i="16"/>
  <c r="P561" i="16" s="1"/>
  <c r="M553" i="16"/>
  <c r="O553" i="16" s="1"/>
  <c r="N553" i="16"/>
  <c r="P553" i="16" s="1"/>
  <c r="M545" i="16"/>
  <c r="O545" i="16" s="1"/>
  <c r="N545" i="16"/>
  <c r="P545" i="16" s="1"/>
  <c r="M537" i="16"/>
  <c r="O537" i="16" s="1"/>
  <c r="N537" i="16"/>
  <c r="P537" i="16" s="1"/>
  <c r="M529" i="16"/>
  <c r="O529" i="16" s="1"/>
  <c r="N529" i="16"/>
  <c r="P529" i="16" s="1"/>
  <c r="M521" i="16"/>
  <c r="O521" i="16" s="1"/>
  <c r="N521" i="16"/>
  <c r="P521" i="16" s="1"/>
  <c r="M513" i="16"/>
  <c r="O513" i="16" s="1"/>
  <c r="N513" i="16"/>
  <c r="P513" i="16" s="1"/>
  <c r="N505" i="16"/>
  <c r="P505" i="16" s="1"/>
  <c r="M505" i="16"/>
  <c r="O505" i="16" s="1"/>
  <c r="M497" i="16"/>
  <c r="O497" i="16" s="1"/>
  <c r="N497" i="16"/>
  <c r="P497" i="16" s="1"/>
  <c r="M489" i="16"/>
  <c r="O489" i="16" s="1"/>
  <c r="N489" i="16"/>
  <c r="P489" i="16" s="1"/>
  <c r="M481" i="16"/>
  <c r="O481" i="16" s="1"/>
  <c r="N481" i="16"/>
  <c r="P481" i="16" s="1"/>
  <c r="M473" i="16"/>
  <c r="O473" i="16" s="1"/>
  <c r="N473" i="16"/>
  <c r="P473" i="16" s="1"/>
  <c r="N465" i="16"/>
  <c r="P465" i="16" s="1"/>
  <c r="M465" i="16"/>
  <c r="O465" i="16" s="1"/>
  <c r="N457" i="16"/>
  <c r="P457" i="16" s="1"/>
  <c r="M457" i="16"/>
  <c r="O457" i="16" s="1"/>
  <c r="N449" i="16"/>
  <c r="P449" i="16" s="1"/>
  <c r="M449" i="16"/>
  <c r="O449" i="16" s="1"/>
  <c r="M441" i="16"/>
  <c r="O441" i="16" s="1"/>
  <c r="N441" i="16"/>
  <c r="P441" i="16" s="1"/>
  <c r="M433" i="16"/>
  <c r="O433" i="16" s="1"/>
  <c r="N433" i="16"/>
  <c r="P433" i="16" s="1"/>
  <c r="M425" i="16"/>
  <c r="O425" i="16" s="1"/>
  <c r="N425" i="16"/>
  <c r="P425" i="16" s="1"/>
  <c r="M417" i="16"/>
  <c r="O417" i="16" s="1"/>
  <c r="N417" i="16"/>
  <c r="P417" i="16" s="1"/>
  <c r="M1250" i="16"/>
  <c r="O1250" i="16" s="1"/>
  <c r="N1250" i="16"/>
  <c r="P1250" i="16" s="1"/>
  <c r="M1210" i="16"/>
  <c r="O1210" i="16" s="1"/>
  <c r="N1210" i="16"/>
  <c r="P1210" i="16" s="1"/>
  <c r="N1170" i="16"/>
  <c r="P1170" i="16" s="1"/>
  <c r="M1170" i="16"/>
  <c r="O1170" i="16" s="1"/>
  <c r="M1122" i="16"/>
  <c r="O1122" i="16" s="1"/>
  <c r="N1122" i="16"/>
  <c r="P1122" i="16" s="1"/>
  <c r="M1074" i="16"/>
  <c r="O1074" i="16" s="1"/>
  <c r="N1074" i="16"/>
  <c r="P1074" i="16" s="1"/>
  <c r="M1026" i="16"/>
  <c r="O1026" i="16" s="1"/>
  <c r="N1026" i="16"/>
  <c r="P1026" i="16" s="1"/>
  <c r="M978" i="16"/>
  <c r="O978" i="16" s="1"/>
  <c r="N978" i="16"/>
  <c r="P978" i="16" s="1"/>
  <c r="M930" i="16"/>
  <c r="O930" i="16" s="1"/>
  <c r="N930" i="16"/>
  <c r="P930" i="16" s="1"/>
  <c r="M890" i="16"/>
  <c r="O890" i="16" s="1"/>
  <c r="N890" i="16"/>
  <c r="P890" i="16" s="1"/>
  <c r="N842" i="16"/>
  <c r="P842" i="16" s="1"/>
  <c r="M842" i="16"/>
  <c r="O842" i="16" s="1"/>
  <c r="M778" i="16"/>
  <c r="O778" i="16" s="1"/>
  <c r="N778" i="16"/>
  <c r="P778" i="16" s="1"/>
  <c r="M730" i="16"/>
  <c r="O730" i="16" s="1"/>
  <c r="N730" i="16"/>
  <c r="P730" i="16" s="1"/>
  <c r="M674" i="16"/>
  <c r="O674" i="16" s="1"/>
  <c r="N674" i="16"/>
  <c r="P674" i="16" s="1"/>
  <c r="M634" i="16"/>
  <c r="O634" i="16" s="1"/>
  <c r="N634" i="16"/>
  <c r="P634" i="16" s="1"/>
  <c r="M578" i="16"/>
  <c r="O578" i="16" s="1"/>
  <c r="N578" i="16"/>
  <c r="P578" i="16" s="1"/>
  <c r="N514" i="16"/>
  <c r="P514" i="16" s="1"/>
  <c r="M514" i="16"/>
  <c r="O514" i="16" s="1"/>
  <c r="M474" i="16"/>
  <c r="O474" i="16" s="1"/>
  <c r="N474" i="16"/>
  <c r="P474" i="16" s="1"/>
  <c r="M418" i="16"/>
  <c r="O418" i="16" s="1"/>
  <c r="N418" i="16"/>
  <c r="P418" i="16" s="1"/>
  <c r="M1273" i="16"/>
  <c r="O1273" i="16" s="1"/>
  <c r="N1273" i="16"/>
  <c r="P1273" i="16" s="1"/>
  <c r="M1257" i="16"/>
  <c r="O1257" i="16" s="1"/>
  <c r="N1257" i="16"/>
  <c r="P1257" i="16" s="1"/>
  <c r="M1241" i="16"/>
  <c r="O1241" i="16" s="1"/>
  <c r="N1241" i="16"/>
  <c r="P1241" i="16" s="1"/>
  <c r="M1225" i="16"/>
  <c r="O1225" i="16" s="1"/>
  <c r="N1225" i="16"/>
  <c r="P1225" i="16" s="1"/>
  <c r="M1217" i="16"/>
  <c r="O1217" i="16" s="1"/>
  <c r="N1217" i="16"/>
  <c r="P1217" i="16" s="1"/>
  <c r="M1201" i="16"/>
  <c r="O1201" i="16" s="1"/>
  <c r="N1201" i="16"/>
  <c r="P1201" i="16" s="1"/>
  <c r="N1185" i="16"/>
  <c r="P1185" i="16" s="1"/>
  <c r="M1185" i="16"/>
  <c r="O1185" i="16" s="1"/>
  <c r="M1169" i="16"/>
  <c r="O1169" i="16" s="1"/>
  <c r="N1169" i="16"/>
  <c r="P1169" i="16" s="1"/>
  <c r="M1153" i="16"/>
  <c r="O1153" i="16" s="1"/>
  <c r="N1153" i="16"/>
  <c r="P1153" i="16" s="1"/>
  <c r="M1137" i="16"/>
  <c r="O1137" i="16" s="1"/>
  <c r="N1137" i="16"/>
  <c r="P1137" i="16" s="1"/>
  <c r="M1121" i="16"/>
  <c r="O1121" i="16" s="1"/>
  <c r="N1121" i="16"/>
  <c r="P1121" i="16" s="1"/>
  <c r="M1113" i="16"/>
  <c r="O1113" i="16" s="1"/>
  <c r="N1113" i="16"/>
  <c r="P1113" i="16" s="1"/>
  <c r="M1097" i="16"/>
  <c r="O1097" i="16" s="1"/>
  <c r="N1097" i="16"/>
  <c r="P1097" i="16" s="1"/>
  <c r="N1081" i="16"/>
  <c r="P1081" i="16" s="1"/>
  <c r="M1081" i="16"/>
  <c r="O1081" i="16" s="1"/>
  <c r="N1065" i="16"/>
  <c r="P1065" i="16" s="1"/>
  <c r="M1065" i="16"/>
  <c r="O1065" i="16" s="1"/>
  <c r="N1049" i="16"/>
  <c r="P1049" i="16" s="1"/>
  <c r="M1049" i="16"/>
  <c r="O1049" i="16" s="1"/>
  <c r="M1033" i="16"/>
  <c r="O1033" i="16" s="1"/>
  <c r="N1033" i="16"/>
  <c r="P1033" i="16" s="1"/>
  <c r="M1017" i="16"/>
  <c r="O1017" i="16" s="1"/>
  <c r="N1017" i="16"/>
  <c r="P1017" i="16" s="1"/>
  <c r="M1001" i="16"/>
  <c r="O1001" i="16" s="1"/>
  <c r="N1001" i="16"/>
  <c r="P1001" i="16" s="1"/>
  <c r="N993" i="16"/>
  <c r="P993" i="16" s="1"/>
  <c r="M993" i="16"/>
  <c r="O993" i="16" s="1"/>
  <c r="M977" i="16"/>
  <c r="O977" i="16" s="1"/>
  <c r="N977" i="16"/>
  <c r="P977" i="16" s="1"/>
  <c r="M961" i="16"/>
  <c r="O961" i="16" s="1"/>
  <c r="N961" i="16"/>
  <c r="P961" i="16" s="1"/>
  <c r="N945" i="16"/>
  <c r="P945" i="16" s="1"/>
  <c r="M945" i="16"/>
  <c r="O945" i="16" s="1"/>
  <c r="M929" i="16"/>
  <c r="O929" i="16" s="1"/>
  <c r="N929" i="16"/>
  <c r="P929" i="16" s="1"/>
  <c r="M897" i="16"/>
  <c r="O897" i="16" s="1"/>
  <c r="N897" i="16"/>
  <c r="P897" i="16" s="1"/>
  <c r="M1280" i="16"/>
  <c r="O1280" i="16" s="1"/>
  <c r="N1280" i="16"/>
  <c r="P1280" i="16" s="1"/>
  <c r="N1272" i="16"/>
  <c r="P1272" i="16" s="1"/>
  <c r="M1272" i="16"/>
  <c r="O1272" i="16" s="1"/>
  <c r="M1264" i="16"/>
  <c r="O1264" i="16" s="1"/>
  <c r="N1264" i="16"/>
  <c r="P1264" i="16" s="1"/>
  <c r="N1256" i="16"/>
  <c r="P1256" i="16" s="1"/>
  <c r="M1256" i="16"/>
  <c r="O1256" i="16" s="1"/>
  <c r="M1248" i="16"/>
  <c r="O1248" i="16" s="1"/>
  <c r="N1248" i="16"/>
  <c r="P1248" i="16" s="1"/>
  <c r="M1240" i="16"/>
  <c r="O1240" i="16" s="1"/>
  <c r="N1240" i="16"/>
  <c r="P1240" i="16" s="1"/>
  <c r="M1232" i="16"/>
  <c r="O1232" i="16" s="1"/>
  <c r="N1232" i="16"/>
  <c r="P1232" i="16" s="1"/>
  <c r="N1224" i="16"/>
  <c r="P1224" i="16" s="1"/>
  <c r="M1224" i="16"/>
  <c r="O1224" i="16" s="1"/>
  <c r="M1216" i="16"/>
  <c r="O1216" i="16" s="1"/>
  <c r="N1216" i="16"/>
  <c r="P1216" i="16" s="1"/>
  <c r="M1208" i="16"/>
  <c r="O1208" i="16" s="1"/>
  <c r="N1208" i="16"/>
  <c r="P1208" i="16" s="1"/>
  <c r="M1200" i="16"/>
  <c r="O1200" i="16" s="1"/>
  <c r="N1200" i="16"/>
  <c r="P1200" i="16" s="1"/>
  <c r="M1192" i="16"/>
  <c r="O1192" i="16" s="1"/>
  <c r="N1192" i="16"/>
  <c r="P1192" i="16" s="1"/>
  <c r="N1184" i="16"/>
  <c r="P1184" i="16" s="1"/>
  <c r="M1184" i="16"/>
  <c r="O1184" i="16" s="1"/>
  <c r="M1176" i="16"/>
  <c r="O1176" i="16" s="1"/>
  <c r="N1176" i="16"/>
  <c r="P1176" i="16" s="1"/>
  <c r="M1168" i="16"/>
  <c r="O1168" i="16" s="1"/>
  <c r="N1168" i="16"/>
  <c r="P1168" i="16" s="1"/>
  <c r="N1160" i="16"/>
  <c r="P1160" i="16" s="1"/>
  <c r="M1160" i="16"/>
  <c r="O1160" i="16" s="1"/>
  <c r="M1152" i="16"/>
  <c r="O1152" i="16" s="1"/>
  <c r="N1152" i="16"/>
  <c r="P1152" i="16" s="1"/>
  <c r="N1144" i="16"/>
  <c r="P1144" i="16" s="1"/>
  <c r="M1144" i="16"/>
  <c r="O1144" i="16" s="1"/>
  <c r="M1136" i="16"/>
  <c r="O1136" i="16" s="1"/>
  <c r="N1136" i="16"/>
  <c r="P1136" i="16" s="1"/>
  <c r="M1128" i="16"/>
  <c r="O1128" i="16" s="1"/>
  <c r="N1128" i="16"/>
  <c r="P1128" i="16" s="1"/>
  <c r="N1120" i="16"/>
  <c r="P1120" i="16" s="1"/>
  <c r="M1120" i="16"/>
  <c r="O1120" i="16" s="1"/>
  <c r="M1112" i="16"/>
  <c r="O1112" i="16" s="1"/>
  <c r="N1112" i="16"/>
  <c r="P1112" i="16" s="1"/>
  <c r="N1104" i="16"/>
  <c r="P1104" i="16" s="1"/>
  <c r="M1104" i="16"/>
  <c r="O1104" i="16" s="1"/>
  <c r="M1096" i="16"/>
  <c r="O1096" i="16" s="1"/>
  <c r="N1096" i="16"/>
  <c r="P1096" i="16" s="1"/>
  <c r="M1088" i="16"/>
  <c r="O1088" i="16" s="1"/>
  <c r="N1088" i="16"/>
  <c r="P1088" i="16" s="1"/>
  <c r="M1080" i="16"/>
  <c r="O1080" i="16" s="1"/>
  <c r="N1080" i="16"/>
  <c r="P1080" i="16" s="1"/>
  <c r="M1072" i="16"/>
  <c r="O1072" i="16" s="1"/>
  <c r="N1072" i="16"/>
  <c r="P1072" i="16" s="1"/>
  <c r="M1064" i="16"/>
  <c r="O1064" i="16" s="1"/>
  <c r="N1064" i="16"/>
  <c r="P1064" i="16" s="1"/>
  <c r="M1056" i="16"/>
  <c r="O1056" i="16" s="1"/>
  <c r="N1056" i="16"/>
  <c r="P1056" i="16" s="1"/>
  <c r="M1048" i="16"/>
  <c r="O1048" i="16" s="1"/>
  <c r="N1048" i="16"/>
  <c r="P1048" i="16" s="1"/>
  <c r="M1040" i="16"/>
  <c r="O1040" i="16" s="1"/>
  <c r="N1040" i="16"/>
  <c r="P1040" i="16" s="1"/>
  <c r="M1032" i="16"/>
  <c r="O1032" i="16" s="1"/>
  <c r="N1032" i="16"/>
  <c r="P1032" i="16" s="1"/>
  <c r="M1024" i="16"/>
  <c r="O1024" i="16" s="1"/>
  <c r="N1024" i="16"/>
  <c r="P1024" i="16" s="1"/>
  <c r="N1016" i="16"/>
  <c r="P1016" i="16" s="1"/>
  <c r="M1016" i="16"/>
  <c r="O1016" i="16" s="1"/>
  <c r="M1008" i="16"/>
  <c r="O1008" i="16" s="1"/>
  <c r="N1008" i="16"/>
  <c r="P1008" i="16" s="1"/>
  <c r="N1000" i="16"/>
  <c r="P1000" i="16" s="1"/>
  <c r="M1000" i="16"/>
  <c r="O1000" i="16" s="1"/>
  <c r="M992" i="16"/>
  <c r="O992" i="16" s="1"/>
  <c r="N992" i="16"/>
  <c r="P992" i="16" s="1"/>
  <c r="M984" i="16"/>
  <c r="O984" i="16" s="1"/>
  <c r="N984" i="16"/>
  <c r="P984" i="16" s="1"/>
  <c r="M976" i="16"/>
  <c r="O976" i="16" s="1"/>
  <c r="N976" i="16"/>
  <c r="P976" i="16" s="1"/>
  <c r="M968" i="16"/>
  <c r="O968" i="16" s="1"/>
  <c r="N968" i="16"/>
  <c r="P968" i="16" s="1"/>
  <c r="M960" i="16"/>
  <c r="O960" i="16" s="1"/>
  <c r="N960" i="16"/>
  <c r="P960" i="16" s="1"/>
  <c r="M952" i="16"/>
  <c r="O952" i="16" s="1"/>
  <c r="N952" i="16"/>
  <c r="P952" i="16" s="1"/>
  <c r="M944" i="16"/>
  <c r="O944" i="16" s="1"/>
  <c r="N944" i="16"/>
  <c r="P944" i="16" s="1"/>
  <c r="M936" i="16"/>
  <c r="O936" i="16" s="1"/>
  <c r="N936" i="16"/>
  <c r="P936" i="16" s="1"/>
  <c r="M928" i="16"/>
  <c r="O928" i="16" s="1"/>
  <c r="N928" i="16"/>
  <c r="P928" i="16" s="1"/>
  <c r="M920" i="16"/>
  <c r="O920" i="16" s="1"/>
  <c r="N920" i="16"/>
  <c r="P920" i="16" s="1"/>
  <c r="M912" i="16"/>
  <c r="O912" i="16" s="1"/>
  <c r="N912" i="16"/>
  <c r="P912" i="16" s="1"/>
  <c r="M904" i="16"/>
  <c r="O904" i="16" s="1"/>
  <c r="N904" i="16"/>
  <c r="P904" i="16" s="1"/>
  <c r="M896" i="16"/>
  <c r="O896" i="16" s="1"/>
  <c r="N896" i="16"/>
  <c r="P896" i="16" s="1"/>
  <c r="M888" i="16"/>
  <c r="O888" i="16" s="1"/>
  <c r="N888" i="16"/>
  <c r="P888" i="16" s="1"/>
  <c r="M880" i="16"/>
  <c r="O880" i="16" s="1"/>
  <c r="N880" i="16"/>
  <c r="P880" i="16" s="1"/>
  <c r="M872" i="16"/>
  <c r="O872" i="16" s="1"/>
  <c r="N872" i="16"/>
  <c r="P872" i="16" s="1"/>
  <c r="M864" i="16"/>
  <c r="O864" i="16" s="1"/>
  <c r="N864" i="16"/>
  <c r="P864" i="16" s="1"/>
  <c r="M856" i="16"/>
  <c r="O856" i="16" s="1"/>
  <c r="N856" i="16"/>
  <c r="P856" i="16" s="1"/>
  <c r="M848" i="16"/>
  <c r="O848" i="16" s="1"/>
  <c r="N848" i="16"/>
  <c r="P848" i="16" s="1"/>
  <c r="M840" i="16"/>
  <c r="O840" i="16" s="1"/>
  <c r="N840" i="16"/>
  <c r="P840" i="16" s="1"/>
  <c r="M832" i="16"/>
  <c r="O832" i="16" s="1"/>
  <c r="N832" i="16"/>
  <c r="P832" i="16" s="1"/>
  <c r="M824" i="16"/>
  <c r="O824" i="16" s="1"/>
  <c r="N824" i="16"/>
  <c r="P824" i="16" s="1"/>
  <c r="M816" i="16"/>
  <c r="O816" i="16" s="1"/>
  <c r="N816" i="16"/>
  <c r="P816" i="16" s="1"/>
  <c r="M808" i="16"/>
  <c r="O808" i="16" s="1"/>
  <c r="N808" i="16"/>
  <c r="P808" i="16" s="1"/>
  <c r="N800" i="16"/>
  <c r="P800" i="16" s="1"/>
  <c r="M800" i="16"/>
  <c r="O800" i="16" s="1"/>
  <c r="N792" i="16"/>
  <c r="P792" i="16" s="1"/>
  <c r="M792" i="16"/>
  <c r="O792" i="16" s="1"/>
  <c r="N784" i="16"/>
  <c r="P784" i="16" s="1"/>
  <c r="M784" i="16"/>
  <c r="O784" i="16" s="1"/>
  <c r="N776" i="16"/>
  <c r="P776" i="16" s="1"/>
  <c r="M776" i="16"/>
  <c r="O776" i="16" s="1"/>
  <c r="N768" i="16"/>
  <c r="P768" i="16" s="1"/>
  <c r="M768" i="16"/>
  <c r="O768" i="16" s="1"/>
  <c r="N760" i="16"/>
  <c r="P760" i="16" s="1"/>
  <c r="M760" i="16"/>
  <c r="O760" i="16" s="1"/>
  <c r="N752" i="16"/>
  <c r="P752" i="16" s="1"/>
  <c r="M752" i="16"/>
  <c r="O752" i="16" s="1"/>
  <c r="N744" i="16"/>
  <c r="P744" i="16" s="1"/>
  <c r="M744" i="16"/>
  <c r="O744" i="16" s="1"/>
  <c r="N736" i="16"/>
  <c r="P736" i="16" s="1"/>
  <c r="M736" i="16"/>
  <c r="O736" i="16" s="1"/>
  <c r="N728" i="16"/>
  <c r="P728" i="16" s="1"/>
  <c r="M728" i="16"/>
  <c r="O728" i="16" s="1"/>
  <c r="N720" i="16"/>
  <c r="P720" i="16" s="1"/>
  <c r="M720" i="16"/>
  <c r="O720" i="16" s="1"/>
  <c r="N712" i="16"/>
  <c r="P712" i="16" s="1"/>
  <c r="M712" i="16"/>
  <c r="O712" i="16" s="1"/>
  <c r="N704" i="16"/>
  <c r="P704" i="16" s="1"/>
  <c r="M704" i="16"/>
  <c r="O704" i="16" s="1"/>
  <c r="M696" i="16"/>
  <c r="O696" i="16" s="1"/>
  <c r="N696" i="16"/>
  <c r="P696" i="16" s="1"/>
  <c r="M688" i="16"/>
  <c r="O688" i="16" s="1"/>
  <c r="N688" i="16"/>
  <c r="P688" i="16" s="1"/>
  <c r="M680" i="16"/>
  <c r="O680" i="16" s="1"/>
  <c r="N680" i="16"/>
  <c r="P680" i="16" s="1"/>
  <c r="M672" i="16"/>
  <c r="O672" i="16" s="1"/>
  <c r="N672" i="16"/>
  <c r="P672" i="16" s="1"/>
  <c r="M664" i="16"/>
  <c r="O664" i="16" s="1"/>
  <c r="N664" i="16"/>
  <c r="P664" i="16" s="1"/>
  <c r="M656" i="16"/>
  <c r="O656" i="16" s="1"/>
  <c r="N656" i="16"/>
  <c r="P656" i="16" s="1"/>
  <c r="M648" i="16"/>
  <c r="O648" i="16" s="1"/>
  <c r="N648" i="16"/>
  <c r="P648" i="16" s="1"/>
  <c r="N640" i="16"/>
  <c r="P640" i="16" s="1"/>
  <c r="M640" i="16"/>
  <c r="O640" i="16" s="1"/>
  <c r="N632" i="16"/>
  <c r="P632" i="16" s="1"/>
  <c r="M632" i="16"/>
  <c r="O632" i="16" s="1"/>
  <c r="M624" i="16"/>
  <c r="O624" i="16" s="1"/>
  <c r="N624" i="16"/>
  <c r="P624" i="16" s="1"/>
  <c r="M616" i="16"/>
  <c r="O616" i="16" s="1"/>
  <c r="N616" i="16"/>
  <c r="P616" i="16" s="1"/>
  <c r="M608" i="16"/>
  <c r="O608" i="16" s="1"/>
  <c r="N608" i="16"/>
  <c r="P608" i="16" s="1"/>
  <c r="M600" i="16"/>
  <c r="O600" i="16" s="1"/>
  <c r="N600" i="16"/>
  <c r="P600" i="16" s="1"/>
  <c r="N592" i="16"/>
  <c r="P592" i="16" s="1"/>
  <c r="M592" i="16"/>
  <c r="O592" i="16" s="1"/>
  <c r="M584" i="16"/>
  <c r="O584" i="16" s="1"/>
  <c r="N584" i="16"/>
  <c r="P584" i="16" s="1"/>
  <c r="M576" i="16"/>
  <c r="O576" i="16" s="1"/>
  <c r="N576" i="16"/>
  <c r="P576" i="16" s="1"/>
  <c r="N568" i="16"/>
  <c r="P568" i="16" s="1"/>
  <c r="M568" i="16"/>
  <c r="O568" i="16" s="1"/>
  <c r="M560" i="16"/>
  <c r="O560" i="16" s="1"/>
  <c r="N560" i="16"/>
  <c r="P560" i="16" s="1"/>
  <c r="M552" i="16"/>
  <c r="O552" i="16" s="1"/>
  <c r="N552" i="16"/>
  <c r="P552" i="16" s="1"/>
  <c r="M544" i="16"/>
  <c r="O544" i="16" s="1"/>
  <c r="N544" i="16"/>
  <c r="P544" i="16" s="1"/>
  <c r="M536" i="16"/>
  <c r="O536" i="16" s="1"/>
  <c r="N536" i="16"/>
  <c r="P536" i="16" s="1"/>
  <c r="M528" i="16"/>
  <c r="O528" i="16" s="1"/>
  <c r="N528" i="16"/>
  <c r="P528" i="16" s="1"/>
  <c r="M520" i="16"/>
  <c r="O520" i="16" s="1"/>
  <c r="N520" i="16"/>
  <c r="P520" i="16" s="1"/>
  <c r="M512" i="16"/>
  <c r="O512" i="16" s="1"/>
  <c r="N512" i="16"/>
  <c r="P512" i="16" s="1"/>
  <c r="M504" i="16"/>
  <c r="O504" i="16" s="1"/>
  <c r="N504" i="16"/>
  <c r="P504" i="16" s="1"/>
  <c r="N496" i="16"/>
  <c r="P496" i="16" s="1"/>
  <c r="M496" i="16"/>
  <c r="O496" i="16" s="1"/>
  <c r="M488" i="16"/>
  <c r="O488" i="16" s="1"/>
  <c r="N488" i="16"/>
  <c r="P488" i="16" s="1"/>
  <c r="M480" i="16"/>
  <c r="O480" i="16" s="1"/>
  <c r="N480" i="16"/>
  <c r="P480" i="16" s="1"/>
  <c r="M472" i="16"/>
  <c r="O472" i="16" s="1"/>
  <c r="N472" i="16"/>
  <c r="P472" i="16" s="1"/>
  <c r="M464" i="16"/>
  <c r="O464" i="16" s="1"/>
  <c r="N464" i="16"/>
  <c r="P464" i="16" s="1"/>
  <c r="M456" i="16"/>
  <c r="O456" i="16" s="1"/>
  <c r="N456" i="16"/>
  <c r="P456" i="16" s="1"/>
  <c r="M448" i="16"/>
  <c r="O448" i="16" s="1"/>
  <c r="N448" i="16"/>
  <c r="P448" i="16" s="1"/>
  <c r="M440" i="16"/>
  <c r="O440" i="16" s="1"/>
  <c r="N440" i="16"/>
  <c r="P440" i="16" s="1"/>
  <c r="M432" i="16"/>
  <c r="O432" i="16" s="1"/>
  <c r="N432" i="16"/>
  <c r="P432" i="16" s="1"/>
  <c r="M424" i="16"/>
  <c r="O424" i="16" s="1"/>
  <c r="N424" i="16"/>
  <c r="P424" i="16" s="1"/>
  <c r="M416" i="16"/>
  <c r="O416" i="16" s="1"/>
  <c r="N416" i="16"/>
  <c r="P416" i="16" s="1"/>
  <c r="M1266" i="16"/>
  <c r="O1266" i="16" s="1"/>
  <c r="N1266" i="16"/>
  <c r="P1266" i="16" s="1"/>
  <c r="M1226" i="16"/>
  <c r="O1226" i="16" s="1"/>
  <c r="N1226" i="16"/>
  <c r="P1226" i="16" s="1"/>
  <c r="M1186" i="16"/>
  <c r="O1186" i="16" s="1"/>
  <c r="N1186" i="16"/>
  <c r="P1186" i="16" s="1"/>
  <c r="N1130" i="16"/>
  <c r="P1130" i="16" s="1"/>
  <c r="M1130" i="16"/>
  <c r="O1130" i="16" s="1"/>
  <c r="M1082" i="16"/>
  <c r="O1082" i="16" s="1"/>
  <c r="N1082" i="16"/>
  <c r="P1082" i="16" s="1"/>
  <c r="M1034" i="16"/>
  <c r="O1034" i="16" s="1"/>
  <c r="N1034" i="16"/>
  <c r="P1034" i="16" s="1"/>
  <c r="M994" i="16"/>
  <c r="O994" i="16" s="1"/>
  <c r="N994" i="16"/>
  <c r="P994" i="16" s="1"/>
  <c r="M954" i="16"/>
  <c r="O954" i="16" s="1"/>
  <c r="N954" i="16"/>
  <c r="P954" i="16" s="1"/>
  <c r="M914" i="16"/>
  <c r="O914" i="16" s="1"/>
  <c r="N914" i="16"/>
  <c r="P914" i="16" s="1"/>
  <c r="M874" i="16"/>
  <c r="O874" i="16" s="1"/>
  <c r="N874" i="16"/>
  <c r="P874" i="16" s="1"/>
  <c r="M826" i="16"/>
  <c r="O826" i="16" s="1"/>
  <c r="N826" i="16"/>
  <c r="P826" i="16" s="1"/>
  <c r="M786" i="16"/>
  <c r="O786" i="16" s="1"/>
  <c r="N786" i="16"/>
  <c r="P786" i="16" s="1"/>
  <c r="M738" i="16"/>
  <c r="O738" i="16" s="1"/>
  <c r="N738" i="16"/>
  <c r="P738" i="16" s="1"/>
  <c r="M698" i="16"/>
  <c r="O698" i="16" s="1"/>
  <c r="N698" i="16"/>
  <c r="P698" i="16" s="1"/>
  <c r="M650" i="16"/>
  <c r="O650" i="16" s="1"/>
  <c r="N650" i="16"/>
  <c r="P650" i="16" s="1"/>
  <c r="N602" i="16"/>
  <c r="P602" i="16" s="1"/>
  <c r="M602" i="16"/>
  <c r="O602" i="16" s="1"/>
  <c r="N562" i="16"/>
  <c r="P562" i="16" s="1"/>
  <c r="M562" i="16"/>
  <c r="O562" i="16" s="1"/>
  <c r="N522" i="16"/>
  <c r="P522" i="16" s="1"/>
  <c r="M522" i="16"/>
  <c r="O522" i="16" s="1"/>
  <c r="M482" i="16"/>
  <c r="O482" i="16" s="1"/>
  <c r="N482" i="16"/>
  <c r="P482" i="16" s="1"/>
  <c r="M442" i="16"/>
  <c r="O442" i="16" s="1"/>
  <c r="N442" i="16"/>
  <c r="P442" i="16" s="1"/>
  <c r="M1279" i="16"/>
  <c r="O1279" i="16" s="1"/>
  <c r="N1279" i="16"/>
  <c r="P1279" i="16" s="1"/>
  <c r="M1271" i="16"/>
  <c r="O1271" i="16" s="1"/>
  <c r="N1271" i="16"/>
  <c r="P1271" i="16" s="1"/>
  <c r="M1263" i="16"/>
  <c r="O1263" i="16" s="1"/>
  <c r="N1263" i="16"/>
  <c r="P1263" i="16" s="1"/>
  <c r="M1255" i="16"/>
  <c r="O1255" i="16" s="1"/>
  <c r="N1255" i="16"/>
  <c r="P1255" i="16" s="1"/>
  <c r="N1247" i="16"/>
  <c r="P1247" i="16" s="1"/>
  <c r="M1247" i="16"/>
  <c r="O1247" i="16" s="1"/>
  <c r="M1239" i="16"/>
  <c r="O1239" i="16" s="1"/>
  <c r="N1239" i="16"/>
  <c r="P1239" i="16" s="1"/>
  <c r="M1231" i="16"/>
  <c r="O1231" i="16" s="1"/>
  <c r="N1231" i="16"/>
  <c r="P1231" i="16" s="1"/>
  <c r="M1223" i="16"/>
  <c r="O1223" i="16" s="1"/>
  <c r="N1223" i="16"/>
  <c r="P1223" i="16" s="1"/>
  <c r="N1215" i="16"/>
  <c r="P1215" i="16" s="1"/>
  <c r="M1215" i="16"/>
  <c r="O1215" i="16" s="1"/>
  <c r="M1207" i="16"/>
  <c r="O1207" i="16" s="1"/>
  <c r="N1207" i="16"/>
  <c r="P1207" i="16" s="1"/>
  <c r="M1199" i="16"/>
  <c r="O1199" i="16" s="1"/>
  <c r="N1199" i="16"/>
  <c r="P1199" i="16" s="1"/>
  <c r="N1191" i="16"/>
  <c r="P1191" i="16" s="1"/>
  <c r="M1191" i="16"/>
  <c r="O1191" i="16" s="1"/>
  <c r="M1183" i="16"/>
  <c r="O1183" i="16" s="1"/>
  <c r="N1183" i="16"/>
  <c r="P1183" i="16" s="1"/>
  <c r="N1175" i="16"/>
  <c r="P1175" i="16" s="1"/>
  <c r="M1175" i="16"/>
  <c r="O1175" i="16" s="1"/>
  <c r="N1167" i="16"/>
  <c r="P1167" i="16" s="1"/>
  <c r="M1167" i="16"/>
  <c r="O1167" i="16" s="1"/>
  <c r="M1159" i="16"/>
  <c r="O1159" i="16" s="1"/>
  <c r="N1159" i="16"/>
  <c r="P1159" i="16" s="1"/>
  <c r="M1151" i="16"/>
  <c r="O1151" i="16" s="1"/>
  <c r="N1151" i="16"/>
  <c r="P1151" i="16" s="1"/>
  <c r="M1143" i="16"/>
  <c r="O1143" i="16" s="1"/>
  <c r="N1143" i="16"/>
  <c r="P1143" i="16" s="1"/>
  <c r="N1135" i="16"/>
  <c r="P1135" i="16" s="1"/>
  <c r="M1135" i="16"/>
  <c r="O1135" i="16" s="1"/>
  <c r="M1127" i="16"/>
  <c r="O1127" i="16" s="1"/>
  <c r="N1127" i="16"/>
  <c r="P1127" i="16" s="1"/>
  <c r="N1119" i="16"/>
  <c r="P1119" i="16" s="1"/>
  <c r="M1119" i="16"/>
  <c r="O1119" i="16" s="1"/>
  <c r="M1111" i="16"/>
  <c r="O1111" i="16" s="1"/>
  <c r="N1111" i="16"/>
  <c r="P1111" i="16" s="1"/>
  <c r="M1103" i="16"/>
  <c r="O1103" i="16" s="1"/>
  <c r="N1103" i="16"/>
  <c r="P1103" i="16" s="1"/>
  <c r="M1095" i="16"/>
  <c r="O1095" i="16" s="1"/>
  <c r="N1095" i="16"/>
  <c r="P1095" i="16" s="1"/>
  <c r="M1087" i="16"/>
  <c r="O1087" i="16" s="1"/>
  <c r="N1087" i="16"/>
  <c r="P1087" i="16" s="1"/>
  <c r="M1079" i="16"/>
  <c r="O1079" i="16" s="1"/>
  <c r="N1079" i="16"/>
  <c r="P1079" i="16" s="1"/>
  <c r="M1071" i="16"/>
  <c r="O1071" i="16" s="1"/>
  <c r="N1071" i="16"/>
  <c r="P1071" i="16" s="1"/>
  <c r="M1063" i="16"/>
  <c r="O1063" i="16" s="1"/>
  <c r="N1063" i="16"/>
  <c r="P1063" i="16" s="1"/>
  <c r="M1055" i="16"/>
  <c r="O1055" i="16" s="1"/>
  <c r="N1055" i="16"/>
  <c r="P1055" i="16" s="1"/>
  <c r="M1047" i="16"/>
  <c r="O1047" i="16" s="1"/>
  <c r="N1047" i="16"/>
  <c r="P1047" i="16" s="1"/>
  <c r="M1039" i="16"/>
  <c r="O1039" i="16" s="1"/>
  <c r="N1039" i="16"/>
  <c r="P1039" i="16" s="1"/>
  <c r="M1031" i="16"/>
  <c r="O1031" i="16" s="1"/>
  <c r="N1031" i="16"/>
  <c r="P1031" i="16" s="1"/>
  <c r="M1023" i="16"/>
  <c r="O1023" i="16" s="1"/>
  <c r="N1023" i="16"/>
  <c r="P1023" i="16" s="1"/>
  <c r="M1015" i="16"/>
  <c r="O1015" i="16" s="1"/>
  <c r="N1015" i="16"/>
  <c r="P1015" i="16" s="1"/>
  <c r="M1007" i="16"/>
  <c r="O1007" i="16" s="1"/>
  <c r="N1007" i="16"/>
  <c r="P1007" i="16" s="1"/>
  <c r="M999" i="16"/>
  <c r="O999" i="16" s="1"/>
  <c r="N999" i="16"/>
  <c r="P999" i="16" s="1"/>
  <c r="M991" i="16"/>
  <c r="O991" i="16" s="1"/>
  <c r="N991" i="16"/>
  <c r="P991" i="16" s="1"/>
  <c r="N983" i="16"/>
  <c r="P983" i="16" s="1"/>
  <c r="M983" i="16"/>
  <c r="O983" i="16" s="1"/>
  <c r="M975" i="16"/>
  <c r="O975" i="16" s="1"/>
  <c r="N975" i="16"/>
  <c r="P975" i="16" s="1"/>
  <c r="M967" i="16"/>
  <c r="O967" i="16" s="1"/>
  <c r="N967" i="16"/>
  <c r="P967" i="16" s="1"/>
  <c r="M959" i="16"/>
  <c r="O959" i="16" s="1"/>
  <c r="N959" i="16"/>
  <c r="P959" i="16" s="1"/>
  <c r="M951" i="16"/>
  <c r="O951" i="16" s="1"/>
  <c r="N951" i="16"/>
  <c r="P951" i="16" s="1"/>
  <c r="M943" i="16"/>
  <c r="O943" i="16" s="1"/>
  <c r="N943" i="16"/>
  <c r="P943" i="16" s="1"/>
  <c r="M935" i="16"/>
  <c r="O935" i="16" s="1"/>
  <c r="N935" i="16"/>
  <c r="P935" i="16" s="1"/>
  <c r="M927" i="16"/>
  <c r="O927" i="16" s="1"/>
  <c r="N927" i="16"/>
  <c r="P927" i="16" s="1"/>
  <c r="N919" i="16"/>
  <c r="P919" i="16" s="1"/>
  <c r="M919" i="16"/>
  <c r="O919" i="16" s="1"/>
  <c r="M911" i="16"/>
  <c r="O911" i="16" s="1"/>
  <c r="N911" i="16"/>
  <c r="P911" i="16" s="1"/>
  <c r="M903" i="16"/>
  <c r="O903" i="16" s="1"/>
  <c r="N903" i="16"/>
  <c r="P903" i="16" s="1"/>
  <c r="M895" i="16"/>
  <c r="O895" i="16" s="1"/>
  <c r="N895" i="16"/>
  <c r="P895" i="16" s="1"/>
  <c r="M887" i="16"/>
  <c r="O887" i="16" s="1"/>
  <c r="N887" i="16"/>
  <c r="P887" i="16" s="1"/>
  <c r="M879" i="16"/>
  <c r="O879" i="16" s="1"/>
  <c r="N879" i="16"/>
  <c r="P879" i="16" s="1"/>
  <c r="M871" i="16"/>
  <c r="O871" i="16" s="1"/>
  <c r="N871" i="16"/>
  <c r="P871" i="16" s="1"/>
  <c r="M863" i="16"/>
  <c r="O863" i="16" s="1"/>
  <c r="N863" i="16"/>
  <c r="P863" i="16" s="1"/>
  <c r="M855" i="16"/>
  <c r="O855" i="16" s="1"/>
  <c r="N855" i="16"/>
  <c r="P855" i="16" s="1"/>
  <c r="M847" i="16"/>
  <c r="O847" i="16" s="1"/>
  <c r="N847" i="16"/>
  <c r="P847" i="16" s="1"/>
  <c r="M839" i="16"/>
  <c r="O839" i="16" s="1"/>
  <c r="N839" i="16"/>
  <c r="P839" i="16" s="1"/>
  <c r="M831" i="16"/>
  <c r="O831" i="16" s="1"/>
  <c r="N831" i="16"/>
  <c r="P831" i="16" s="1"/>
  <c r="M823" i="16"/>
  <c r="O823" i="16" s="1"/>
  <c r="N823" i="16"/>
  <c r="P823" i="16" s="1"/>
  <c r="M815" i="16"/>
  <c r="O815" i="16" s="1"/>
  <c r="N815" i="16"/>
  <c r="P815" i="16" s="1"/>
  <c r="M807" i="16"/>
  <c r="O807" i="16" s="1"/>
  <c r="N807" i="16"/>
  <c r="P807" i="16" s="1"/>
  <c r="M799" i="16"/>
  <c r="O799" i="16" s="1"/>
  <c r="N799" i="16"/>
  <c r="P799" i="16" s="1"/>
  <c r="M791" i="16"/>
  <c r="O791" i="16" s="1"/>
  <c r="N791" i="16"/>
  <c r="P791" i="16" s="1"/>
  <c r="M783" i="16"/>
  <c r="O783" i="16" s="1"/>
  <c r="N783" i="16"/>
  <c r="P783" i="16" s="1"/>
  <c r="M775" i="16"/>
  <c r="O775" i="16" s="1"/>
  <c r="N775" i="16"/>
  <c r="P775" i="16" s="1"/>
  <c r="M767" i="16"/>
  <c r="O767" i="16" s="1"/>
  <c r="N767" i="16"/>
  <c r="P767" i="16" s="1"/>
  <c r="M759" i="16"/>
  <c r="O759" i="16" s="1"/>
  <c r="N759" i="16"/>
  <c r="P759" i="16" s="1"/>
  <c r="M751" i="16"/>
  <c r="O751" i="16" s="1"/>
  <c r="N751" i="16"/>
  <c r="P751" i="16" s="1"/>
  <c r="M743" i="16"/>
  <c r="O743" i="16" s="1"/>
  <c r="N743" i="16"/>
  <c r="P743" i="16" s="1"/>
  <c r="M735" i="16"/>
  <c r="O735" i="16" s="1"/>
  <c r="N735" i="16"/>
  <c r="P735" i="16" s="1"/>
  <c r="M727" i="16"/>
  <c r="O727" i="16" s="1"/>
  <c r="N727" i="16"/>
  <c r="P727" i="16" s="1"/>
  <c r="M719" i="16"/>
  <c r="O719" i="16" s="1"/>
  <c r="N719" i="16"/>
  <c r="P719" i="16" s="1"/>
  <c r="M711" i="16"/>
  <c r="O711" i="16" s="1"/>
  <c r="N711" i="16"/>
  <c r="P711" i="16" s="1"/>
  <c r="M703" i="16"/>
  <c r="O703" i="16" s="1"/>
  <c r="N703" i="16"/>
  <c r="P703" i="16" s="1"/>
  <c r="M695" i="16"/>
  <c r="O695" i="16" s="1"/>
  <c r="N695" i="16"/>
  <c r="P695" i="16" s="1"/>
  <c r="M687" i="16"/>
  <c r="O687" i="16" s="1"/>
  <c r="N687" i="16"/>
  <c r="P687" i="16" s="1"/>
  <c r="M679" i="16"/>
  <c r="O679" i="16" s="1"/>
  <c r="N679" i="16"/>
  <c r="P679" i="16" s="1"/>
  <c r="M671" i="16"/>
  <c r="O671" i="16" s="1"/>
  <c r="N671" i="16"/>
  <c r="P671" i="16" s="1"/>
  <c r="M663" i="16"/>
  <c r="O663" i="16" s="1"/>
  <c r="N663" i="16"/>
  <c r="P663" i="16" s="1"/>
  <c r="M655" i="16"/>
  <c r="O655" i="16" s="1"/>
  <c r="N655" i="16"/>
  <c r="P655" i="16" s="1"/>
  <c r="M647" i="16"/>
  <c r="O647" i="16" s="1"/>
  <c r="N647" i="16"/>
  <c r="P647" i="16" s="1"/>
  <c r="M639" i="16"/>
  <c r="O639" i="16" s="1"/>
  <c r="N639" i="16"/>
  <c r="P639" i="16" s="1"/>
  <c r="M631" i="16"/>
  <c r="O631" i="16" s="1"/>
  <c r="N631" i="16"/>
  <c r="P631" i="16" s="1"/>
  <c r="N623" i="16"/>
  <c r="P623" i="16" s="1"/>
  <c r="M623" i="16"/>
  <c r="O623" i="16" s="1"/>
  <c r="N615" i="16"/>
  <c r="P615" i="16" s="1"/>
  <c r="M615" i="16"/>
  <c r="O615" i="16" s="1"/>
  <c r="M607" i="16"/>
  <c r="O607" i="16" s="1"/>
  <c r="N607" i="16"/>
  <c r="P607" i="16" s="1"/>
  <c r="M599" i="16"/>
  <c r="O599" i="16" s="1"/>
  <c r="N599" i="16"/>
  <c r="P599" i="16" s="1"/>
  <c r="M591" i="16"/>
  <c r="O591" i="16" s="1"/>
  <c r="N591" i="16"/>
  <c r="P591" i="16" s="1"/>
  <c r="M583" i="16"/>
  <c r="O583" i="16" s="1"/>
  <c r="N583" i="16"/>
  <c r="P583" i="16" s="1"/>
  <c r="N575" i="16"/>
  <c r="P575" i="16" s="1"/>
  <c r="M575" i="16"/>
  <c r="O575" i="16" s="1"/>
  <c r="M567" i="16"/>
  <c r="O567" i="16" s="1"/>
  <c r="N567" i="16"/>
  <c r="P567" i="16" s="1"/>
  <c r="N559" i="16"/>
  <c r="P559" i="16" s="1"/>
  <c r="M559" i="16"/>
  <c r="O559" i="16" s="1"/>
  <c r="N551" i="16"/>
  <c r="P551" i="16" s="1"/>
  <c r="M551" i="16"/>
  <c r="O551" i="16" s="1"/>
  <c r="N543" i="16"/>
  <c r="P543" i="16" s="1"/>
  <c r="M543" i="16"/>
  <c r="O543" i="16" s="1"/>
  <c r="N535" i="16"/>
  <c r="P535" i="16" s="1"/>
  <c r="M535" i="16"/>
  <c r="O535" i="16" s="1"/>
  <c r="N527" i="16"/>
  <c r="P527" i="16" s="1"/>
  <c r="M527" i="16"/>
  <c r="O527" i="16" s="1"/>
  <c r="N519" i="16"/>
  <c r="P519" i="16" s="1"/>
  <c r="M519" i="16"/>
  <c r="O519" i="16" s="1"/>
  <c r="N511" i="16"/>
  <c r="P511" i="16" s="1"/>
  <c r="M511" i="16"/>
  <c r="O511" i="16" s="1"/>
  <c r="M503" i="16"/>
  <c r="O503" i="16" s="1"/>
  <c r="N503" i="16"/>
  <c r="P503" i="16" s="1"/>
  <c r="M495" i="16"/>
  <c r="O495" i="16" s="1"/>
  <c r="N495" i="16"/>
  <c r="P495" i="16" s="1"/>
  <c r="M487" i="16"/>
  <c r="O487" i="16" s="1"/>
  <c r="N487" i="16"/>
  <c r="P487" i="16" s="1"/>
  <c r="M479" i="16"/>
  <c r="O479" i="16" s="1"/>
  <c r="N479" i="16"/>
  <c r="P479" i="16" s="1"/>
  <c r="M471" i="16"/>
  <c r="O471" i="16" s="1"/>
  <c r="N471" i="16"/>
  <c r="P471" i="16" s="1"/>
  <c r="M463" i="16"/>
  <c r="O463" i="16" s="1"/>
  <c r="N463" i="16"/>
  <c r="P463" i="16" s="1"/>
  <c r="M455" i="16"/>
  <c r="O455" i="16" s="1"/>
  <c r="N455" i="16"/>
  <c r="P455" i="16" s="1"/>
  <c r="M447" i="16"/>
  <c r="O447" i="16" s="1"/>
  <c r="N447" i="16"/>
  <c r="P447" i="16" s="1"/>
  <c r="N439" i="16"/>
  <c r="P439" i="16" s="1"/>
  <c r="M439" i="16"/>
  <c r="O439" i="16" s="1"/>
  <c r="N431" i="16"/>
  <c r="P431" i="16" s="1"/>
  <c r="M431" i="16"/>
  <c r="O431" i="16" s="1"/>
  <c r="N423" i="16"/>
  <c r="P423" i="16" s="1"/>
  <c r="M423" i="16"/>
  <c r="O423" i="16" s="1"/>
  <c r="N415" i="16"/>
  <c r="P415" i="16" s="1"/>
  <c r="M415" i="16"/>
  <c r="O415" i="16" s="1"/>
  <c r="M1258" i="16"/>
  <c r="O1258" i="16" s="1"/>
  <c r="N1258" i="16"/>
  <c r="P1258" i="16" s="1"/>
  <c r="N1202" i="16"/>
  <c r="P1202" i="16" s="1"/>
  <c r="M1202" i="16"/>
  <c r="O1202" i="16" s="1"/>
  <c r="M1146" i="16"/>
  <c r="O1146" i="16" s="1"/>
  <c r="N1146" i="16"/>
  <c r="P1146" i="16" s="1"/>
  <c r="N1098" i="16"/>
  <c r="P1098" i="16" s="1"/>
  <c r="M1098" i="16"/>
  <c r="O1098" i="16" s="1"/>
  <c r="M1058" i="16"/>
  <c r="O1058" i="16" s="1"/>
  <c r="N1058" i="16"/>
  <c r="P1058" i="16" s="1"/>
  <c r="M1010" i="16"/>
  <c r="O1010" i="16" s="1"/>
  <c r="N1010" i="16"/>
  <c r="P1010" i="16" s="1"/>
  <c r="M946" i="16"/>
  <c r="O946" i="16" s="1"/>
  <c r="N946" i="16"/>
  <c r="P946" i="16" s="1"/>
  <c r="M898" i="16"/>
  <c r="O898" i="16" s="1"/>
  <c r="N898" i="16"/>
  <c r="P898" i="16" s="1"/>
  <c r="N850" i="16"/>
  <c r="P850" i="16" s="1"/>
  <c r="M850" i="16"/>
  <c r="O850" i="16" s="1"/>
  <c r="M802" i="16"/>
  <c r="O802" i="16" s="1"/>
  <c r="N802" i="16"/>
  <c r="P802" i="16" s="1"/>
  <c r="M754" i="16"/>
  <c r="O754" i="16" s="1"/>
  <c r="N754" i="16"/>
  <c r="P754" i="16" s="1"/>
  <c r="M690" i="16"/>
  <c r="O690" i="16" s="1"/>
  <c r="N690" i="16"/>
  <c r="P690" i="16" s="1"/>
  <c r="M618" i="16"/>
  <c r="O618" i="16" s="1"/>
  <c r="N618" i="16"/>
  <c r="P618" i="16" s="1"/>
  <c r="N546" i="16"/>
  <c r="P546" i="16" s="1"/>
  <c r="M546" i="16"/>
  <c r="O546" i="16" s="1"/>
  <c r="M434" i="16"/>
  <c r="O434" i="16" s="1"/>
  <c r="N434" i="16"/>
  <c r="P434" i="16" s="1"/>
  <c r="M1278" i="16"/>
  <c r="O1278" i="16" s="1"/>
  <c r="N1278" i="16"/>
  <c r="P1278" i="16" s="1"/>
  <c r="M1246" i="16"/>
  <c r="O1246" i="16" s="1"/>
  <c r="N1246" i="16"/>
  <c r="P1246" i="16" s="1"/>
  <c r="M1222" i="16"/>
  <c r="O1222" i="16" s="1"/>
  <c r="N1222" i="16"/>
  <c r="P1222" i="16" s="1"/>
  <c r="M1190" i="16"/>
  <c r="O1190" i="16" s="1"/>
  <c r="N1190" i="16"/>
  <c r="P1190" i="16" s="1"/>
  <c r="M1174" i="16"/>
  <c r="O1174" i="16" s="1"/>
  <c r="N1174" i="16"/>
  <c r="P1174" i="16" s="1"/>
  <c r="N1166" i="16"/>
  <c r="P1166" i="16" s="1"/>
  <c r="M1166" i="16"/>
  <c r="O1166" i="16" s="1"/>
  <c r="N1150" i="16"/>
  <c r="P1150" i="16" s="1"/>
  <c r="M1150" i="16"/>
  <c r="O1150" i="16" s="1"/>
  <c r="M1134" i="16"/>
  <c r="O1134" i="16" s="1"/>
  <c r="N1134" i="16"/>
  <c r="P1134" i="16" s="1"/>
  <c r="N1126" i="16"/>
  <c r="P1126" i="16" s="1"/>
  <c r="M1126" i="16"/>
  <c r="O1126" i="16" s="1"/>
  <c r="M1118" i="16"/>
  <c r="O1118" i="16" s="1"/>
  <c r="N1118" i="16"/>
  <c r="P1118" i="16" s="1"/>
  <c r="N1110" i="16"/>
  <c r="P1110" i="16" s="1"/>
  <c r="M1110" i="16"/>
  <c r="O1110" i="16" s="1"/>
  <c r="M1102" i="16"/>
  <c r="O1102" i="16" s="1"/>
  <c r="N1102" i="16"/>
  <c r="P1102" i="16" s="1"/>
  <c r="M1094" i="16"/>
  <c r="O1094" i="16" s="1"/>
  <c r="N1094" i="16"/>
  <c r="P1094" i="16" s="1"/>
  <c r="M1086" i="16"/>
  <c r="O1086" i="16" s="1"/>
  <c r="N1086" i="16"/>
  <c r="P1086" i="16" s="1"/>
  <c r="M1078" i="16"/>
  <c r="O1078" i="16" s="1"/>
  <c r="N1078" i="16"/>
  <c r="P1078" i="16" s="1"/>
  <c r="M1070" i="16"/>
  <c r="O1070" i="16" s="1"/>
  <c r="N1070" i="16"/>
  <c r="P1070" i="16" s="1"/>
  <c r="N1062" i="16"/>
  <c r="P1062" i="16" s="1"/>
  <c r="M1062" i="16"/>
  <c r="O1062" i="16" s="1"/>
  <c r="M1054" i="16"/>
  <c r="O1054" i="16" s="1"/>
  <c r="N1054" i="16"/>
  <c r="P1054" i="16" s="1"/>
  <c r="M1046" i="16"/>
  <c r="O1046" i="16" s="1"/>
  <c r="N1046" i="16"/>
  <c r="P1046" i="16" s="1"/>
  <c r="M1038" i="16"/>
  <c r="O1038" i="16" s="1"/>
  <c r="N1038" i="16"/>
  <c r="P1038" i="16" s="1"/>
  <c r="M1030" i="16"/>
  <c r="O1030" i="16" s="1"/>
  <c r="N1030" i="16"/>
  <c r="P1030" i="16" s="1"/>
  <c r="M1022" i="16"/>
  <c r="O1022" i="16" s="1"/>
  <c r="N1022" i="16"/>
  <c r="P1022" i="16" s="1"/>
  <c r="M1014" i="16"/>
  <c r="O1014" i="16" s="1"/>
  <c r="N1014" i="16"/>
  <c r="P1014" i="16" s="1"/>
  <c r="M1006" i="16"/>
  <c r="O1006" i="16" s="1"/>
  <c r="N1006" i="16"/>
  <c r="P1006" i="16" s="1"/>
  <c r="N998" i="16"/>
  <c r="P998" i="16" s="1"/>
  <c r="M998" i="16"/>
  <c r="O998" i="16" s="1"/>
  <c r="N990" i="16"/>
  <c r="P990" i="16" s="1"/>
  <c r="M990" i="16"/>
  <c r="O990" i="16" s="1"/>
  <c r="M982" i="16"/>
  <c r="O982" i="16" s="1"/>
  <c r="N982" i="16"/>
  <c r="P982" i="16" s="1"/>
  <c r="M974" i="16"/>
  <c r="O974" i="16" s="1"/>
  <c r="N974" i="16"/>
  <c r="P974" i="16" s="1"/>
  <c r="M966" i="16"/>
  <c r="O966" i="16" s="1"/>
  <c r="N966" i="16"/>
  <c r="P966" i="16" s="1"/>
  <c r="M958" i="16"/>
  <c r="O958" i="16" s="1"/>
  <c r="N958" i="16"/>
  <c r="P958" i="16" s="1"/>
  <c r="M950" i="16"/>
  <c r="O950" i="16" s="1"/>
  <c r="N950" i="16"/>
  <c r="P950" i="16" s="1"/>
  <c r="M942" i="16"/>
  <c r="O942" i="16" s="1"/>
  <c r="N942" i="16"/>
  <c r="P942" i="16" s="1"/>
  <c r="M934" i="16"/>
  <c r="O934" i="16" s="1"/>
  <c r="N934" i="16"/>
  <c r="P934" i="16" s="1"/>
  <c r="M926" i="16"/>
  <c r="O926" i="16" s="1"/>
  <c r="N926" i="16"/>
  <c r="P926" i="16" s="1"/>
  <c r="M918" i="16"/>
  <c r="O918" i="16" s="1"/>
  <c r="N918" i="16"/>
  <c r="P918" i="16" s="1"/>
  <c r="M910" i="16"/>
  <c r="O910" i="16" s="1"/>
  <c r="N910" i="16"/>
  <c r="P910" i="16" s="1"/>
  <c r="M902" i="16"/>
  <c r="O902" i="16" s="1"/>
  <c r="N902" i="16"/>
  <c r="P902" i="16" s="1"/>
  <c r="M894" i="16"/>
  <c r="O894" i="16" s="1"/>
  <c r="N894" i="16"/>
  <c r="P894" i="16" s="1"/>
  <c r="M886" i="16"/>
  <c r="O886" i="16" s="1"/>
  <c r="N886" i="16"/>
  <c r="P886" i="16" s="1"/>
  <c r="M878" i="16"/>
  <c r="O878" i="16" s="1"/>
  <c r="N878" i="16"/>
  <c r="P878" i="16" s="1"/>
  <c r="M870" i="16"/>
  <c r="O870" i="16" s="1"/>
  <c r="N870" i="16"/>
  <c r="P870" i="16" s="1"/>
  <c r="M862" i="16"/>
  <c r="O862" i="16" s="1"/>
  <c r="N862" i="16"/>
  <c r="P862" i="16" s="1"/>
  <c r="M854" i="16"/>
  <c r="O854" i="16" s="1"/>
  <c r="N854" i="16"/>
  <c r="P854" i="16" s="1"/>
  <c r="M846" i="16"/>
  <c r="O846" i="16" s="1"/>
  <c r="N846" i="16"/>
  <c r="P846" i="16" s="1"/>
  <c r="M838" i="16"/>
  <c r="O838" i="16" s="1"/>
  <c r="N838" i="16"/>
  <c r="P838" i="16" s="1"/>
  <c r="M830" i="16"/>
  <c r="O830" i="16" s="1"/>
  <c r="N830" i="16"/>
  <c r="P830" i="16" s="1"/>
  <c r="M822" i="16"/>
  <c r="O822" i="16" s="1"/>
  <c r="N822" i="16"/>
  <c r="P822" i="16" s="1"/>
  <c r="M814" i="16"/>
  <c r="O814" i="16" s="1"/>
  <c r="N814" i="16"/>
  <c r="P814" i="16" s="1"/>
  <c r="M806" i="16"/>
  <c r="O806" i="16" s="1"/>
  <c r="N806" i="16"/>
  <c r="P806" i="16" s="1"/>
  <c r="M798" i="16"/>
  <c r="O798" i="16" s="1"/>
  <c r="N798" i="16"/>
  <c r="P798" i="16" s="1"/>
  <c r="M790" i="16"/>
  <c r="O790" i="16" s="1"/>
  <c r="N790" i="16"/>
  <c r="P790" i="16" s="1"/>
  <c r="M782" i="16"/>
  <c r="O782" i="16" s="1"/>
  <c r="N782" i="16"/>
  <c r="P782" i="16" s="1"/>
  <c r="M774" i="16"/>
  <c r="O774" i="16" s="1"/>
  <c r="N774" i="16"/>
  <c r="P774" i="16" s="1"/>
  <c r="M766" i="16"/>
  <c r="O766" i="16" s="1"/>
  <c r="N766" i="16"/>
  <c r="P766" i="16" s="1"/>
  <c r="M758" i="16"/>
  <c r="O758" i="16" s="1"/>
  <c r="N758" i="16"/>
  <c r="P758" i="16" s="1"/>
  <c r="M750" i="16"/>
  <c r="O750" i="16" s="1"/>
  <c r="N750" i="16"/>
  <c r="P750" i="16" s="1"/>
  <c r="M742" i="16"/>
  <c r="O742" i="16" s="1"/>
  <c r="N742" i="16"/>
  <c r="P742" i="16" s="1"/>
  <c r="M734" i="16"/>
  <c r="O734" i="16" s="1"/>
  <c r="N734" i="16"/>
  <c r="P734" i="16" s="1"/>
  <c r="M726" i="16"/>
  <c r="O726" i="16" s="1"/>
  <c r="N726" i="16"/>
  <c r="P726" i="16" s="1"/>
  <c r="M718" i="16"/>
  <c r="O718" i="16" s="1"/>
  <c r="N718" i="16"/>
  <c r="P718" i="16" s="1"/>
  <c r="M710" i="16"/>
  <c r="O710" i="16" s="1"/>
  <c r="N710" i="16"/>
  <c r="P710" i="16" s="1"/>
  <c r="M702" i="16"/>
  <c r="O702" i="16" s="1"/>
  <c r="N702" i="16"/>
  <c r="P702" i="16" s="1"/>
  <c r="N694" i="16"/>
  <c r="P694" i="16" s="1"/>
  <c r="M694" i="16"/>
  <c r="O694" i="16" s="1"/>
  <c r="M686" i="16"/>
  <c r="O686" i="16" s="1"/>
  <c r="N686" i="16"/>
  <c r="P686" i="16" s="1"/>
  <c r="M678" i="16"/>
  <c r="O678" i="16" s="1"/>
  <c r="N678" i="16"/>
  <c r="P678" i="16" s="1"/>
  <c r="M670" i="16"/>
  <c r="O670" i="16" s="1"/>
  <c r="N670" i="16"/>
  <c r="P670" i="16" s="1"/>
  <c r="M662" i="16"/>
  <c r="O662" i="16" s="1"/>
  <c r="N662" i="16"/>
  <c r="P662" i="16" s="1"/>
  <c r="N654" i="16"/>
  <c r="P654" i="16" s="1"/>
  <c r="M654" i="16"/>
  <c r="O654" i="16" s="1"/>
  <c r="N646" i="16"/>
  <c r="P646" i="16" s="1"/>
  <c r="M646" i="16"/>
  <c r="O646" i="16" s="1"/>
  <c r="M638" i="16"/>
  <c r="O638" i="16" s="1"/>
  <c r="N638" i="16"/>
  <c r="P638" i="16" s="1"/>
  <c r="M630" i="16"/>
  <c r="O630" i="16" s="1"/>
  <c r="N630" i="16"/>
  <c r="P630" i="16" s="1"/>
  <c r="M622" i="16"/>
  <c r="O622" i="16" s="1"/>
  <c r="N622" i="16"/>
  <c r="P622" i="16" s="1"/>
  <c r="M614" i="16"/>
  <c r="O614" i="16" s="1"/>
  <c r="N614" i="16"/>
  <c r="P614" i="16" s="1"/>
  <c r="N606" i="16"/>
  <c r="P606" i="16" s="1"/>
  <c r="M606" i="16"/>
  <c r="O606" i="16" s="1"/>
  <c r="M598" i="16"/>
  <c r="O598" i="16" s="1"/>
  <c r="N598" i="16"/>
  <c r="P598" i="16" s="1"/>
  <c r="M590" i="16"/>
  <c r="O590" i="16" s="1"/>
  <c r="N590" i="16"/>
  <c r="P590" i="16" s="1"/>
  <c r="N582" i="16"/>
  <c r="P582" i="16" s="1"/>
  <c r="M582" i="16"/>
  <c r="O582" i="16" s="1"/>
  <c r="M574" i="16"/>
  <c r="O574" i="16" s="1"/>
  <c r="N574" i="16"/>
  <c r="P574" i="16" s="1"/>
  <c r="M566" i="16"/>
  <c r="O566" i="16" s="1"/>
  <c r="N566" i="16"/>
  <c r="P566" i="16" s="1"/>
  <c r="M558" i="16"/>
  <c r="O558" i="16" s="1"/>
  <c r="N558" i="16"/>
  <c r="P558" i="16" s="1"/>
  <c r="M550" i="16"/>
  <c r="O550" i="16" s="1"/>
  <c r="N550" i="16"/>
  <c r="P550" i="16" s="1"/>
  <c r="M542" i="16"/>
  <c r="O542" i="16" s="1"/>
  <c r="N542" i="16"/>
  <c r="P542" i="16" s="1"/>
  <c r="M534" i="16"/>
  <c r="O534" i="16" s="1"/>
  <c r="N534" i="16"/>
  <c r="P534" i="16" s="1"/>
  <c r="M526" i="16"/>
  <c r="O526" i="16" s="1"/>
  <c r="N526" i="16"/>
  <c r="P526" i="16" s="1"/>
  <c r="M518" i="16"/>
  <c r="O518" i="16" s="1"/>
  <c r="N518" i="16"/>
  <c r="P518" i="16" s="1"/>
  <c r="M510" i="16"/>
  <c r="O510" i="16" s="1"/>
  <c r="N510" i="16"/>
  <c r="P510" i="16" s="1"/>
  <c r="M502" i="16"/>
  <c r="O502" i="16" s="1"/>
  <c r="N502" i="16"/>
  <c r="P502" i="16" s="1"/>
  <c r="N494" i="16"/>
  <c r="P494" i="16" s="1"/>
  <c r="M494" i="16"/>
  <c r="O494" i="16" s="1"/>
  <c r="N486" i="16"/>
  <c r="P486" i="16" s="1"/>
  <c r="M486" i="16"/>
  <c r="O486" i="16" s="1"/>
  <c r="M478" i="16"/>
  <c r="O478" i="16" s="1"/>
  <c r="N478" i="16"/>
  <c r="P478" i="16" s="1"/>
  <c r="M470" i="16"/>
  <c r="O470" i="16" s="1"/>
  <c r="N470" i="16"/>
  <c r="P470" i="16" s="1"/>
  <c r="M462" i="16"/>
  <c r="O462" i="16" s="1"/>
  <c r="N462" i="16"/>
  <c r="P462" i="16" s="1"/>
  <c r="M454" i="16"/>
  <c r="O454" i="16" s="1"/>
  <c r="N454" i="16"/>
  <c r="P454" i="16" s="1"/>
  <c r="M446" i="16"/>
  <c r="O446" i="16" s="1"/>
  <c r="N446" i="16"/>
  <c r="P446" i="16" s="1"/>
  <c r="M438" i="16"/>
  <c r="O438" i="16" s="1"/>
  <c r="N438" i="16"/>
  <c r="P438" i="16" s="1"/>
  <c r="M430" i="16"/>
  <c r="O430" i="16" s="1"/>
  <c r="N430" i="16"/>
  <c r="P430" i="16" s="1"/>
  <c r="M422" i="16"/>
  <c r="O422" i="16" s="1"/>
  <c r="N422" i="16"/>
  <c r="P422" i="16" s="1"/>
  <c r="M414" i="16"/>
  <c r="O414" i="16" s="1"/>
  <c r="N414" i="16"/>
  <c r="P414" i="16" s="1"/>
  <c r="M1282" i="16"/>
  <c r="O1282" i="16" s="1"/>
  <c r="N1282" i="16"/>
  <c r="P1282" i="16" s="1"/>
  <c r="M1234" i="16"/>
  <c r="O1234" i="16" s="1"/>
  <c r="N1234" i="16"/>
  <c r="P1234" i="16" s="1"/>
  <c r="N1162" i="16"/>
  <c r="P1162" i="16" s="1"/>
  <c r="M1162" i="16"/>
  <c r="O1162" i="16" s="1"/>
  <c r="M1106" i="16"/>
  <c r="O1106" i="16" s="1"/>
  <c r="N1106" i="16"/>
  <c r="P1106" i="16" s="1"/>
  <c r="M1050" i="16"/>
  <c r="O1050" i="16" s="1"/>
  <c r="N1050" i="16"/>
  <c r="P1050" i="16" s="1"/>
  <c r="M986" i="16"/>
  <c r="O986" i="16" s="1"/>
  <c r="N986" i="16"/>
  <c r="P986" i="16" s="1"/>
  <c r="M938" i="16"/>
  <c r="O938" i="16" s="1"/>
  <c r="N938" i="16"/>
  <c r="P938" i="16" s="1"/>
  <c r="M882" i="16"/>
  <c r="O882" i="16" s="1"/>
  <c r="N882" i="16"/>
  <c r="P882" i="16" s="1"/>
  <c r="M818" i="16"/>
  <c r="O818" i="16" s="1"/>
  <c r="N818" i="16"/>
  <c r="P818" i="16" s="1"/>
  <c r="M762" i="16"/>
  <c r="O762" i="16" s="1"/>
  <c r="N762" i="16"/>
  <c r="P762" i="16" s="1"/>
  <c r="M714" i="16"/>
  <c r="O714" i="16" s="1"/>
  <c r="N714" i="16"/>
  <c r="P714" i="16" s="1"/>
  <c r="N666" i="16"/>
  <c r="P666" i="16" s="1"/>
  <c r="M666" i="16"/>
  <c r="O666" i="16" s="1"/>
  <c r="M626" i="16"/>
  <c r="O626" i="16" s="1"/>
  <c r="N626" i="16"/>
  <c r="P626" i="16" s="1"/>
  <c r="M586" i="16"/>
  <c r="O586" i="16" s="1"/>
  <c r="N586" i="16"/>
  <c r="P586" i="16" s="1"/>
  <c r="N538" i="16"/>
  <c r="P538" i="16" s="1"/>
  <c r="M538" i="16"/>
  <c r="O538" i="16" s="1"/>
  <c r="M490" i="16"/>
  <c r="O490" i="16" s="1"/>
  <c r="N490" i="16"/>
  <c r="P490" i="16" s="1"/>
  <c r="M450" i="16"/>
  <c r="O450" i="16" s="1"/>
  <c r="N450" i="16"/>
  <c r="P450" i="16" s="1"/>
  <c r="M1262" i="16"/>
  <c r="O1262" i="16" s="1"/>
  <c r="N1262" i="16"/>
  <c r="P1262" i="16" s="1"/>
  <c r="N1230" i="16"/>
  <c r="P1230" i="16" s="1"/>
  <c r="M1230" i="16"/>
  <c r="O1230" i="16" s="1"/>
  <c r="M1198" i="16"/>
  <c r="O1198" i="16" s="1"/>
  <c r="N1198" i="16"/>
  <c r="P1198" i="16" s="1"/>
  <c r="M1158" i="16"/>
  <c r="O1158" i="16" s="1"/>
  <c r="N1158" i="16"/>
  <c r="P1158" i="16" s="1"/>
  <c r="M1277" i="16"/>
  <c r="O1277" i="16" s="1"/>
  <c r="N1277" i="16"/>
  <c r="P1277" i="16" s="1"/>
  <c r="M1261" i="16"/>
  <c r="O1261" i="16" s="1"/>
  <c r="N1261" i="16"/>
  <c r="P1261" i="16" s="1"/>
  <c r="M1245" i="16"/>
  <c r="O1245" i="16" s="1"/>
  <c r="N1245" i="16"/>
  <c r="P1245" i="16" s="1"/>
  <c r="M1229" i="16"/>
  <c r="O1229" i="16" s="1"/>
  <c r="N1229" i="16"/>
  <c r="P1229" i="16" s="1"/>
  <c r="M1213" i="16"/>
  <c r="O1213" i="16" s="1"/>
  <c r="N1213" i="16"/>
  <c r="P1213" i="16" s="1"/>
  <c r="N1197" i="16"/>
  <c r="P1197" i="16" s="1"/>
  <c r="M1197" i="16"/>
  <c r="O1197" i="16" s="1"/>
  <c r="M1181" i="16"/>
  <c r="O1181" i="16" s="1"/>
  <c r="N1181" i="16"/>
  <c r="P1181" i="16" s="1"/>
  <c r="M1165" i="16"/>
  <c r="O1165" i="16" s="1"/>
  <c r="N1165" i="16"/>
  <c r="P1165" i="16" s="1"/>
  <c r="M1149" i="16"/>
  <c r="O1149" i="16" s="1"/>
  <c r="N1149" i="16"/>
  <c r="P1149" i="16" s="1"/>
  <c r="M1133" i="16"/>
  <c r="O1133" i="16" s="1"/>
  <c r="N1133" i="16"/>
  <c r="P1133" i="16" s="1"/>
  <c r="M1117" i="16"/>
  <c r="O1117" i="16" s="1"/>
  <c r="N1117" i="16"/>
  <c r="P1117" i="16" s="1"/>
  <c r="M1101" i="16"/>
  <c r="O1101" i="16" s="1"/>
  <c r="N1101" i="16"/>
  <c r="P1101" i="16" s="1"/>
  <c r="M1085" i="16"/>
  <c r="O1085" i="16" s="1"/>
  <c r="N1085" i="16"/>
  <c r="P1085" i="16" s="1"/>
  <c r="M1069" i="16"/>
  <c r="O1069" i="16" s="1"/>
  <c r="N1069" i="16"/>
  <c r="P1069" i="16" s="1"/>
  <c r="M1053" i="16"/>
  <c r="O1053" i="16" s="1"/>
  <c r="N1053" i="16"/>
  <c r="P1053" i="16" s="1"/>
  <c r="N1037" i="16"/>
  <c r="P1037" i="16" s="1"/>
  <c r="M1037" i="16"/>
  <c r="O1037" i="16" s="1"/>
  <c r="M1021" i="16"/>
  <c r="O1021" i="16" s="1"/>
  <c r="N1021" i="16"/>
  <c r="P1021" i="16" s="1"/>
  <c r="M997" i="16"/>
  <c r="O997" i="16" s="1"/>
  <c r="N997" i="16"/>
  <c r="P997" i="16" s="1"/>
  <c r="M981" i="16"/>
  <c r="O981" i="16" s="1"/>
  <c r="N981" i="16"/>
  <c r="P981" i="16" s="1"/>
  <c r="M965" i="16"/>
  <c r="O965" i="16" s="1"/>
  <c r="N965" i="16"/>
  <c r="P965" i="16" s="1"/>
  <c r="M949" i="16"/>
  <c r="O949" i="16" s="1"/>
  <c r="N949" i="16"/>
  <c r="P949" i="16" s="1"/>
  <c r="M933" i="16"/>
  <c r="O933" i="16" s="1"/>
  <c r="N933" i="16"/>
  <c r="P933" i="16" s="1"/>
  <c r="M917" i="16"/>
  <c r="O917" i="16" s="1"/>
  <c r="N917" i="16"/>
  <c r="P917" i="16" s="1"/>
  <c r="M901" i="16"/>
  <c r="O901" i="16" s="1"/>
  <c r="N901" i="16"/>
  <c r="P901" i="16" s="1"/>
  <c r="M885" i="16"/>
  <c r="O885" i="16" s="1"/>
  <c r="N885" i="16"/>
  <c r="P885" i="16" s="1"/>
  <c r="M869" i="16"/>
  <c r="O869" i="16" s="1"/>
  <c r="N869" i="16"/>
  <c r="P869" i="16" s="1"/>
  <c r="N853" i="16"/>
  <c r="P853" i="16" s="1"/>
  <c r="M853" i="16"/>
  <c r="O853" i="16" s="1"/>
  <c r="M837" i="16"/>
  <c r="O837" i="16" s="1"/>
  <c r="N837" i="16"/>
  <c r="P837" i="16" s="1"/>
  <c r="M821" i="16"/>
  <c r="O821" i="16" s="1"/>
  <c r="N821" i="16"/>
  <c r="P821" i="16" s="1"/>
  <c r="M805" i="16"/>
  <c r="O805" i="16" s="1"/>
  <c r="N805" i="16"/>
  <c r="P805" i="16" s="1"/>
  <c r="M781" i="16"/>
  <c r="O781" i="16" s="1"/>
  <c r="N781" i="16"/>
  <c r="P781" i="16" s="1"/>
  <c r="M765" i="16"/>
  <c r="O765" i="16" s="1"/>
  <c r="N765" i="16"/>
  <c r="P765" i="16" s="1"/>
  <c r="M749" i="16"/>
  <c r="O749" i="16" s="1"/>
  <c r="N749" i="16"/>
  <c r="P749" i="16" s="1"/>
  <c r="M733" i="16"/>
  <c r="O733" i="16" s="1"/>
  <c r="N733" i="16"/>
  <c r="P733" i="16" s="1"/>
  <c r="M717" i="16"/>
  <c r="O717" i="16" s="1"/>
  <c r="N717" i="16"/>
  <c r="P717" i="16" s="1"/>
  <c r="M701" i="16"/>
  <c r="O701" i="16" s="1"/>
  <c r="N701" i="16"/>
  <c r="P701" i="16" s="1"/>
  <c r="M693" i="16"/>
  <c r="O693" i="16" s="1"/>
  <c r="N693" i="16"/>
  <c r="P693" i="16" s="1"/>
  <c r="M677" i="16"/>
  <c r="O677" i="16" s="1"/>
  <c r="N677" i="16"/>
  <c r="P677" i="16" s="1"/>
  <c r="M669" i="16"/>
  <c r="O669" i="16" s="1"/>
  <c r="N669" i="16"/>
  <c r="P669" i="16" s="1"/>
  <c r="M661" i="16"/>
  <c r="O661" i="16" s="1"/>
  <c r="N661" i="16"/>
  <c r="P661" i="16" s="1"/>
  <c r="M653" i="16"/>
  <c r="O653" i="16" s="1"/>
  <c r="N653" i="16"/>
  <c r="P653" i="16" s="1"/>
  <c r="M645" i="16"/>
  <c r="O645" i="16" s="1"/>
  <c r="N645" i="16"/>
  <c r="P645" i="16" s="1"/>
  <c r="N637" i="16"/>
  <c r="P637" i="16" s="1"/>
  <c r="M637" i="16"/>
  <c r="O637" i="16" s="1"/>
  <c r="N629" i="16"/>
  <c r="P629" i="16" s="1"/>
  <c r="M629" i="16"/>
  <c r="O629" i="16" s="1"/>
  <c r="M621" i="16"/>
  <c r="O621" i="16" s="1"/>
  <c r="N621" i="16"/>
  <c r="P621" i="16" s="1"/>
  <c r="M613" i="16"/>
  <c r="O613" i="16" s="1"/>
  <c r="N613" i="16"/>
  <c r="P613" i="16" s="1"/>
  <c r="M597" i="16"/>
  <c r="O597" i="16" s="1"/>
  <c r="N597" i="16"/>
  <c r="P597" i="16" s="1"/>
  <c r="N589" i="16"/>
  <c r="P589" i="16" s="1"/>
  <c r="M589" i="16"/>
  <c r="O589" i="16" s="1"/>
  <c r="M581" i="16"/>
  <c r="O581" i="16" s="1"/>
  <c r="N581" i="16"/>
  <c r="P581" i="16" s="1"/>
  <c r="M573" i="16"/>
  <c r="O573" i="16" s="1"/>
  <c r="N573" i="16"/>
  <c r="P573" i="16" s="1"/>
  <c r="N565" i="16"/>
  <c r="P565" i="16" s="1"/>
  <c r="M565" i="16"/>
  <c r="O565" i="16" s="1"/>
  <c r="M557" i="16"/>
  <c r="O557" i="16" s="1"/>
  <c r="N557" i="16"/>
  <c r="P557" i="16" s="1"/>
  <c r="M549" i="16"/>
  <c r="O549" i="16" s="1"/>
  <c r="N549" i="16"/>
  <c r="P549" i="16" s="1"/>
  <c r="M541" i="16"/>
  <c r="O541" i="16" s="1"/>
  <c r="N541" i="16"/>
  <c r="P541" i="16" s="1"/>
  <c r="M533" i="16"/>
  <c r="O533" i="16" s="1"/>
  <c r="N533" i="16"/>
  <c r="P533" i="16" s="1"/>
  <c r="M525" i="16"/>
  <c r="O525" i="16" s="1"/>
  <c r="N525" i="16"/>
  <c r="P525" i="16" s="1"/>
  <c r="M517" i="16"/>
  <c r="O517" i="16" s="1"/>
  <c r="N517" i="16"/>
  <c r="P517" i="16" s="1"/>
  <c r="M509" i="16"/>
  <c r="O509" i="16" s="1"/>
  <c r="N509" i="16"/>
  <c r="P509" i="16" s="1"/>
  <c r="M501" i="16"/>
  <c r="O501" i="16" s="1"/>
  <c r="N501" i="16"/>
  <c r="P501" i="16" s="1"/>
  <c r="M493" i="16"/>
  <c r="O493" i="16" s="1"/>
  <c r="N493" i="16"/>
  <c r="P493" i="16" s="1"/>
  <c r="N485" i="16"/>
  <c r="P485" i="16" s="1"/>
  <c r="M485" i="16"/>
  <c r="O485" i="16" s="1"/>
  <c r="N477" i="16"/>
  <c r="P477" i="16" s="1"/>
  <c r="M477" i="16"/>
  <c r="O477" i="16" s="1"/>
  <c r="N469" i="16"/>
  <c r="P469" i="16" s="1"/>
  <c r="M469" i="16"/>
  <c r="O469" i="16" s="1"/>
  <c r="M461" i="16"/>
  <c r="O461" i="16" s="1"/>
  <c r="N461" i="16"/>
  <c r="P461" i="16" s="1"/>
  <c r="M453" i="16"/>
  <c r="O453" i="16" s="1"/>
  <c r="N453" i="16"/>
  <c r="P453" i="16" s="1"/>
  <c r="N445" i="16"/>
  <c r="P445" i="16" s="1"/>
  <c r="M445" i="16"/>
  <c r="O445" i="16" s="1"/>
  <c r="M437" i="16"/>
  <c r="O437" i="16" s="1"/>
  <c r="N437" i="16"/>
  <c r="P437" i="16" s="1"/>
  <c r="M429" i="16"/>
  <c r="O429" i="16" s="1"/>
  <c r="N429" i="16"/>
  <c r="P429" i="16" s="1"/>
  <c r="M421" i="16"/>
  <c r="O421" i="16" s="1"/>
  <c r="N421" i="16"/>
  <c r="P421" i="16" s="1"/>
  <c r="M413" i="16"/>
  <c r="O413" i="16" s="1"/>
  <c r="N413" i="16"/>
  <c r="P413" i="16" s="1"/>
  <c r="N1242" i="16"/>
  <c r="P1242" i="16" s="1"/>
  <c r="M1242" i="16"/>
  <c r="O1242" i="16" s="1"/>
  <c r="M1194" i="16"/>
  <c r="O1194" i="16" s="1"/>
  <c r="N1194" i="16"/>
  <c r="P1194" i="16" s="1"/>
  <c r="M1154" i="16"/>
  <c r="O1154" i="16" s="1"/>
  <c r="N1154" i="16"/>
  <c r="P1154" i="16" s="1"/>
  <c r="N1114" i="16"/>
  <c r="P1114" i="16" s="1"/>
  <c r="M1114" i="16"/>
  <c r="O1114" i="16" s="1"/>
  <c r="M1066" i="16"/>
  <c r="O1066" i="16" s="1"/>
  <c r="N1066" i="16"/>
  <c r="P1066" i="16" s="1"/>
  <c r="M1018" i="16"/>
  <c r="O1018" i="16" s="1"/>
  <c r="N1018" i="16"/>
  <c r="P1018" i="16" s="1"/>
  <c r="M970" i="16"/>
  <c r="O970" i="16" s="1"/>
  <c r="N970" i="16"/>
  <c r="P970" i="16" s="1"/>
  <c r="M922" i="16"/>
  <c r="O922" i="16" s="1"/>
  <c r="N922" i="16"/>
  <c r="P922" i="16" s="1"/>
  <c r="N858" i="16"/>
  <c r="P858" i="16" s="1"/>
  <c r="M858" i="16"/>
  <c r="O858" i="16" s="1"/>
  <c r="M810" i="16"/>
  <c r="O810" i="16" s="1"/>
  <c r="N810" i="16"/>
  <c r="P810" i="16" s="1"/>
  <c r="M770" i="16"/>
  <c r="O770" i="16" s="1"/>
  <c r="N770" i="16"/>
  <c r="P770" i="16" s="1"/>
  <c r="M722" i="16"/>
  <c r="O722" i="16" s="1"/>
  <c r="N722" i="16"/>
  <c r="P722" i="16" s="1"/>
  <c r="M682" i="16"/>
  <c r="O682" i="16" s="1"/>
  <c r="N682" i="16"/>
  <c r="P682" i="16" s="1"/>
  <c r="M642" i="16"/>
  <c r="O642" i="16" s="1"/>
  <c r="N642" i="16"/>
  <c r="P642" i="16" s="1"/>
  <c r="M594" i="16"/>
  <c r="O594" i="16" s="1"/>
  <c r="N594" i="16"/>
  <c r="P594" i="16" s="1"/>
  <c r="N554" i="16"/>
  <c r="P554" i="16" s="1"/>
  <c r="M554" i="16"/>
  <c r="O554" i="16" s="1"/>
  <c r="N506" i="16"/>
  <c r="P506" i="16" s="1"/>
  <c r="M506" i="16"/>
  <c r="O506" i="16" s="1"/>
  <c r="M466" i="16"/>
  <c r="O466" i="16" s="1"/>
  <c r="N466" i="16"/>
  <c r="P466" i="16" s="1"/>
  <c r="M426" i="16"/>
  <c r="O426" i="16" s="1"/>
  <c r="N426" i="16"/>
  <c r="P426" i="16" s="1"/>
  <c r="M1254" i="16"/>
  <c r="O1254" i="16" s="1"/>
  <c r="N1254" i="16"/>
  <c r="P1254" i="16" s="1"/>
  <c r="M1214" i="16"/>
  <c r="O1214" i="16" s="1"/>
  <c r="N1214" i="16"/>
  <c r="P1214" i="16" s="1"/>
  <c r="M1182" i="16"/>
  <c r="O1182" i="16" s="1"/>
  <c r="N1182" i="16"/>
  <c r="P1182" i="16" s="1"/>
  <c r="M1142" i="16"/>
  <c r="O1142" i="16" s="1"/>
  <c r="N1142" i="16"/>
  <c r="P1142" i="16" s="1"/>
  <c r="N1269" i="16"/>
  <c r="P1269" i="16" s="1"/>
  <c r="M1269" i="16"/>
  <c r="O1269" i="16" s="1"/>
  <c r="M1253" i="16"/>
  <c r="O1253" i="16" s="1"/>
  <c r="N1253" i="16"/>
  <c r="P1253" i="16" s="1"/>
  <c r="M1237" i="16"/>
  <c r="O1237" i="16" s="1"/>
  <c r="N1237" i="16"/>
  <c r="P1237" i="16" s="1"/>
  <c r="M1221" i="16"/>
  <c r="O1221" i="16" s="1"/>
  <c r="N1221" i="16"/>
  <c r="P1221" i="16" s="1"/>
  <c r="N1205" i="16"/>
  <c r="P1205" i="16" s="1"/>
  <c r="M1205" i="16"/>
  <c r="O1205" i="16" s="1"/>
  <c r="M1189" i="16"/>
  <c r="O1189" i="16" s="1"/>
  <c r="N1189" i="16"/>
  <c r="P1189" i="16" s="1"/>
  <c r="N1173" i="16"/>
  <c r="P1173" i="16" s="1"/>
  <c r="M1173" i="16"/>
  <c r="O1173" i="16" s="1"/>
  <c r="M1157" i="16"/>
  <c r="O1157" i="16" s="1"/>
  <c r="N1157" i="16"/>
  <c r="P1157" i="16" s="1"/>
  <c r="N1141" i="16"/>
  <c r="P1141" i="16" s="1"/>
  <c r="M1141" i="16"/>
  <c r="O1141" i="16" s="1"/>
  <c r="M1125" i="16"/>
  <c r="O1125" i="16" s="1"/>
  <c r="N1125" i="16"/>
  <c r="P1125" i="16" s="1"/>
  <c r="M1109" i="16"/>
  <c r="O1109" i="16" s="1"/>
  <c r="N1109" i="16"/>
  <c r="P1109" i="16" s="1"/>
  <c r="M1093" i="16"/>
  <c r="O1093" i="16" s="1"/>
  <c r="N1093" i="16"/>
  <c r="P1093" i="16" s="1"/>
  <c r="M1077" i="16"/>
  <c r="O1077" i="16" s="1"/>
  <c r="N1077" i="16"/>
  <c r="P1077" i="16" s="1"/>
  <c r="M1061" i="16"/>
  <c r="O1061" i="16" s="1"/>
  <c r="N1061" i="16"/>
  <c r="P1061" i="16" s="1"/>
  <c r="M1045" i="16"/>
  <c r="O1045" i="16" s="1"/>
  <c r="N1045" i="16"/>
  <c r="P1045" i="16" s="1"/>
  <c r="M1029" i="16"/>
  <c r="O1029" i="16" s="1"/>
  <c r="N1029" i="16"/>
  <c r="P1029" i="16" s="1"/>
  <c r="M1013" i="16"/>
  <c r="O1013" i="16" s="1"/>
  <c r="N1013" i="16"/>
  <c r="P1013" i="16" s="1"/>
  <c r="M1005" i="16"/>
  <c r="O1005" i="16" s="1"/>
  <c r="N1005" i="16"/>
  <c r="P1005" i="16" s="1"/>
  <c r="M989" i="16"/>
  <c r="O989" i="16" s="1"/>
  <c r="N989" i="16"/>
  <c r="P989" i="16" s="1"/>
  <c r="M973" i="16"/>
  <c r="O973" i="16" s="1"/>
  <c r="N973" i="16"/>
  <c r="P973" i="16" s="1"/>
  <c r="M957" i="16"/>
  <c r="O957" i="16" s="1"/>
  <c r="N957" i="16"/>
  <c r="P957" i="16" s="1"/>
  <c r="M941" i="16"/>
  <c r="O941" i="16" s="1"/>
  <c r="N941" i="16"/>
  <c r="P941" i="16" s="1"/>
  <c r="M925" i="16"/>
  <c r="O925" i="16" s="1"/>
  <c r="N925" i="16"/>
  <c r="P925" i="16" s="1"/>
  <c r="M909" i="16"/>
  <c r="O909" i="16" s="1"/>
  <c r="N909" i="16"/>
  <c r="P909" i="16" s="1"/>
  <c r="M893" i="16"/>
  <c r="O893" i="16" s="1"/>
  <c r="N893" i="16"/>
  <c r="P893" i="16" s="1"/>
  <c r="M877" i="16"/>
  <c r="O877" i="16" s="1"/>
  <c r="N877" i="16"/>
  <c r="P877" i="16" s="1"/>
  <c r="M861" i="16"/>
  <c r="O861" i="16" s="1"/>
  <c r="N861" i="16"/>
  <c r="P861" i="16" s="1"/>
  <c r="N845" i="16"/>
  <c r="P845" i="16" s="1"/>
  <c r="M845" i="16"/>
  <c r="O845" i="16" s="1"/>
  <c r="M829" i="16"/>
  <c r="O829" i="16" s="1"/>
  <c r="N829" i="16"/>
  <c r="P829" i="16" s="1"/>
  <c r="M813" i="16"/>
  <c r="O813" i="16" s="1"/>
  <c r="N813" i="16"/>
  <c r="P813" i="16" s="1"/>
  <c r="M797" i="16"/>
  <c r="O797" i="16" s="1"/>
  <c r="N797" i="16"/>
  <c r="P797" i="16" s="1"/>
  <c r="M789" i="16"/>
  <c r="O789" i="16" s="1"/>
  <c r="N789" i="16"/>
  <c r="P789" i="16" s="1"/>
  <c r="M773" i="16"/>
  <c r="O773" i="16" s="1"/>
  <c r="N773" i="16"/>
  <c r="P773" i="16" s="1"/>
  <c r="M757" i="16"/>
  <c r="O757" i="16" s="1"/>
  <c r="N757" i="16"/>
  <c r="P757" i="16" s="1"/>
  <c r="M741" i="16"/>
  <c r="O741" i="16" s="1"/>
  <c r="N741" i="16"/>
  <c r="P741" i="16" s="1"/>
  <c r="M725" i="16"/>
  <c r="O725" i="16" s="1"/>
  <c r="N725" i="16"/>
  <c r="P725" i="16" s="1"/>
  <c r="M709" i="16"/>
  <c r="O709" i="16" s="1"/>
  <c r="N709" i="16"/>
  <c r="P709" i="16" s="1"/>
  <c r="N685" i="16"/>
  <c r="P685" i="16" s="1"/>
  <c r="M685" i="16"/>
  <c r="O685" i="16" s="1"/>
  <c r="M605" i="16"/>
  <c r="O605" i="16" s="1"/>
  <c r="N605" i="16"/>
  <c r="P605" i="16" s="1"/>
  <c r="M1276" i="16"/>
  <c r="O1276" i="16" s="1"/>
  <c r="N1276" i="16"/>
  <c r="P1276" i="16" s="1"/>
  <c r="M1268" i="16"/>
  <c r="O1268" i="16" s="1"/>
  <c r="N1268" i="16"/>
  <c r="P1268" i="16" s="1"/>
  <c r="M1260" i="16"/>
  <c r="O1260" i="16" s="1"/>
  <c r="N1260" i="16"/>
  <c r="P1260" i="16" s="1"/>
  <c r="M1252" i="16"/>
  <c r="O1252" i="16" s="1"/>
  <c r="N1252" i="16"/>
  <c r="P1252" i="16" s="1"/>
  <c r="M1244" i="16"/>
  <c r="O1244" i="16" s="1"/>
  <c r="N1244" i="16"/>
  <c r="P1244" i="16" s="1"/>
  <c r="N1236" i="16"/>
  <c r="P1236" i="16" s="1"/>
  <c r="M1236" i="16"/>
  <c r="O1236" i="16" s="1"/>
  <c r="M1228" i="16"/>
  <c r="O1228" i="16" s="1"/>
  <c r="N1228" i="16"/>
  <c r="P1228" i="16" s="1"/>
  <c r="M1220" i="16"/>
  <c r="O1220" i="16" s="1"/>
  <c r="N1220" i="16"/>
  <c r="P1220" i="16" s="1"/>
  <c r="N1212" i="16"/>
  <c r="P1212" i="16" s="1"/>
  <c r="M1212" i="16"/>
  <c r="O1212" i="16" s="1"/>
  <c r="M1204" i="16"/>
  <c r="O1204" i="16" s="1"/>
  <c r="N1204" i="16"/>
  <c r="P1204" i="16" s="1"/>
  <c r="M1196" i="16"/>
  <c r="O1196" i="16" s="1"/>
  <c r="N1196" i="16"/>
  <c r="P1196" i="16" s="1"/>
  <c r="M1188" i="16"/>
  <c r="O1188" i="16" s="1"/>
  <c r="N1188" i="16"/>
  <c r="P1188" i="16" s="1"/>
  <c r="N1180" i="16"/>
  <c r="P1180" i="16" s="1"/>
  <c r="M1180" i="16"/>
  <c r="O1180" i="16" s="1"/>
  <c r="M1172" i="16"/>
  <c r="O1172" i="16" s="1"/>
  <c r="N1172" i="16"/>
  <c r="P1172" i="16" s="1"/>
  <c r="M1164" i="16"/>
  <c r="O1164" i="16" s="1"/>
  <c r="N1164" i="16"/>
  <c r="P1164" i="16" s="1"/>
  <c r="N1156" i="16"/>
  <c r="P1156" i="16" s="1"/>
  <c r="M1156" i="16"/>
  <c r="O1156" i="16" s="1"/>
  <c r="M1148" i="16"/>
  <c r="O1148" i="16" s="1"/>
  <c r="N1148" i="16"/>
  <c r="P1148" i="16" s="1"/>
  <c r="M1140" i="16"/>
  <c r="O1140" i="16" s="1"/>
  <c r="N1140" i="16"/>
  <c r="P1140" i="16" s="1"/>
  <c r="M1132" i="16"/>
  <c r="O1132" i="16" s="1"/>
  <c r="N1132" i="16"/>
  <c r="P1132" i="16" s="1"/>
  <c r="M1124" i="16"/>
  <c r="O1124" i="16" s="1"/>
  <c r="N1124" i="16"/>
  <c r="P1124" i="16" s="1"/>
  <c r="M1116" i="16"/>
  <c r="O1116" i="16" s="1"/>
  <c r="N1116" i="16"/>
  <c r="P1116" i="16" s="1"/>
  <c r="M1108" i="16"/>
  <c r="O1108" i="16" s="1"/>
  <c r="N1108" i="16"/>
  <c r="P1108" i="16" s="1"/>
  <c r="M1100" i="16"/>
  <c r="O1100" i="16" s="1"/>
  <c r="N1100" i="16"/>
  <c r="P1100" i="16" s="1"/>
  <c r="N1092" i="16"/>
  <c r="P1092" i="16" s="1"/>
  <c r="M1092" i="16"/>
  <c r="O1092" i="16" s="1"/>
  <c r="N1084" i="16"/>
  <c r="P1084" i="16" s="1"/>
  <c r="M1084" i="16"/>
  <c r="O1084" i="16" s="1"/>
  <c r="N1076" i="16"/>
  <c r="P1076" i="16" s="1"/>
  <c r="M1076" i="16"/>
  <c r="O1076" i="16" s="1"/>
  <c r="N1068" i="16"/>
  <c r="P1068" i="16" s="1"/>
  <c r="M1068" i="16"/>
  <c r="O1068" i="16" s="1"/>
  <c r="N1060" i="16"/>
  <c r="P1060" i="16" s="1"/>
  <c r="M1060" i="16"/>
  <c r="O1060" i="16" s="1"/>
  <c r="N1052" i="16"/>
  <c r="P1052" i="16" s="1"/>
  <c r="M1052" i="16"/>
  <c r="O1052" i="16" s="1"/>
  <c r="N1044" i="16"/>
  <c r="P1044" i="16" s="1"/>
  <c r="M1044" i="16"/>
  <c r="O1044" i="16" s="1"/>
  <c r="M1036" i="16"/>
  <c r="O1036" i="16" s="1"/>
  <c r="N1036" i="16"/>
  <c r="P1036" i="16" s="1"/>
  <c r="M1028" i="16"/>
  <c r="O1028" i="16" s="1"/>
  <c r="N1028" i="16"/>
  <c r="P1028" i="16" s="1"/>
  <c r="M1020" i="16"/>
  <c r="O1020" i="16" s="1"/>
  <c r="N1020" i="16"/>
  <c r="P1020" i="16" s="1"/>
  <c r="M1012" i="16"/>
  <c r="O1012" i="16" s="1"/>
  <c r="N1012" i="16"/>
  <c r="P1012" i="16" s="1"/>
  <c r="M1004" i="16"/>
  <c r="O1004" i="16" s="1"/>
  <c r="N1004" i="16"/>
  <c r="P1004" i="16" s="1"/>
  <c r="M996" i="16"/>
  <c r="O996" i="16" s="1"/>
  <c r="N996" i="16"/>
  <c r="P996" i="16" s="1"/>
  <c r="M988" i="16"/>
  <c r="O988" i="16" s="1"/>
  <c r="N988" i="16"/>
  <c r="P988" i="16" s="1"/>
  <c r="N980" i="16"/>
  <c r="P980" i="16" s="1"/>
  <c r="M980" i="16"/>
  <c r="O980" i="16" s="1"/>
  <c r="M972" i="16"/>
  <c r="O972" i="16" s="1"/>
  <c r="N972" i="16"/>
  <c r="P972" i="16" s="1"/>
  <c r="N964" i="16"/>
  <c r="P964" i="16" s="1"/>
  <c r="M964" i="16"/>
  <c r="O964" i="16" s="1"/>
  <c r="M956" i="16"/>
  <c r="O956" i="16" s="1"/>
  <c r="N956" i="16"/>
  <c r="P956" i="16" s="1"/>
  <c r="N948" i="16"/>
  <c r="P948" i="16" s="1"/>
  <c r="M948" i="16"/>
  <c r="O948" i="16" s="1"/>
  <c r="M940" i="16"/>
  <c r="O940" i="16" s="1"/>
  <c r="N940" i="16"/>
  <c r="P940" i="16" s="1"/>
  <c r="N932" i="16"/>
  <c r="P932" i="16" s="1"/>
  <c r="M932" i="16"/>
  <c r="O932" i="16" s="1"/>
  <c r="M924" i="16"/>
  <c r="O924" i="16" s="1"/>
  <c r="N924" i="16"/>
  <c r="P924" i="16" s="1"/>
  <c r="N916" i="16"/>
  <c r="P916" i="16" s="1"/>
  <c r="M916" i="16"/>
  <c r="O916" i="16" s="1"/>
  <c r="M908" i="16"/>
  <c r="O908" i="16" s="1"/>
  <c r="N908" i="16"/>
  <c r="P908" i="16" s="1"/>
  <c r="N900" i="16"/>
  <c r="P900" i="16" s="1"/>
  <c r="M900" i="16"/>
  <c r="O900" i="16" s="1"/>
  <c r="M892" i="16"/>
  <c r="O892" i="16" s="1"/>
  <c r="N892" i="16"/>
  <c r="P892" i="16" s="1"/>
  <c r="N884" i="16"/>
  <c r="P884" i="16" s="1"/>
  <c r="M884" i="16"/>
  <c r="O884" i="16" s="1"/>
  <c r="M876" i="16"/>
  <c r="O876" i="16" s="1"/>
  <c r="N876" i="16"/>
  <c r="P876" i="16" s="1"/>
  <c r="N868" i="16"/>
  <c r="P868" i="16" s="1"/>
  <c r="M868" i="16"/>
  <c r="O868" i="16" s="1"/>
  <c r="M860" i="16"/>
  <c r="O860" i="16" s="1"/>
  <c r="N860" i="16"/>
  <c r="P860" i="16" s="1"/>
  <c r="M852" i="16"/>
  <c r="O852" i="16" s="1"/>
  <c r="N852" i="16"/>
  <c r="P852" i="16" s="1"/>
  <c r="M844" i="16"/>
  <c r="O844" i="16" s="1"/>
  <c r="N844" i="16"/>
  <c r="P844" i="16" s="1"/>
  <c r="M836" i="16"/>
  <c r="O836" i="16" s="1"/>
  <c r="N836" i="16"/>
  <c r="P836" i="16" s="1"/>
  <c r="M828" i="16"/>
  <c r="O828" i="16" s="1"/>
  <c r="N828" i="16"/>
  <c r="P828" i="16" s="1"/>
  <c r="M820" i="16"/>
  <c r="O820" i="16" s="1"/>
  <c r="N820" i="16"/>
  <c r="P820" i="16" s="1"/>
  <c r="M812" i="16"/>
  <c r="O812" i="16" s="1"/>
  <c r="N812" i="16"/>
  <c r="P812" i="16" s="1"/>
  <c r="M804" i="16"/>
  <c r="O804" i="16" s="1"/>
  <c r="N804" i="16"/>
  <c r="P804" i="16" s="1"/>
  <c r="M796" i="16"/>
  <c r="O796" i="16" s="1"/>
  <c r="N796" i="16"/>
  <c r="P796" i="16" s="1"/>
  <c r="M788" i="16"/>
  <c r="O788" i="16" s="1"/>
  <c r="N788" i="16"/>
  <c r="P788" i="16" s="1"/>
  <c r="M780" i="16"/>
  <c r="O780" i="16" s="1"/>
  <c r="N780" i="16"/>
  <c r="P780" i="16" s="1"/>
  <c r="M772" i="16"/>
  <c r="O772" i="16" s="1"/>
  <c r="N772" i="16"/>
  <c r="P772" i="16" s="1"/>
  <c r="M764" i="16"/>
  <c r="O764" i="16" s="1"/>
  <c r="N764" i="16"/>
  <c r="P764" i="16" s="1"/>
  <c r="M756" i="16"/>
  <c r="O756" i="16" s="1"/>
  <c r="N756" i="16"/>
  <c r="P756" i="16" s="1"/>
  <c r="M748" i="16"/>
  <c r="O748" i="16" s="1"/>
  <c r="N748" i="16"/>
  <c r="P748" i="16" s="1"/>
  <c r="M740" i="16"/>
  <c r="O740" i="16" s="1"/>
  <c r="N740" i="16"/>
  <c r="P740" i="16" s="1"/>
  <c r="M732" i="16"/>
  <c r="O732" i="16" s="1"/>
  <c r="N732" i="16"/>
  <c r="P732" i="16" s="1"/>
  <c r="M724" i="16"/>
  <c r="O724" i="16" s="1"/>
  <c r="N724" i="16"/>
  <c r="P724" i="16" s="1"/>
  <c r="M716" i="16"/>
  <c r="O716" i="16" s="1"/>
  <c r="N716" i="16"/>
  <c r="P716" i="16" s="1"/>
  <c r="M708" i="16"/>
  <c r="O708" i="16" s="1"/>
  <c r="N708" i="16"/>
  <c r="P708" i="16" s="1"/>
  <c r="M700" i="16"/>
  <c r="O700" i="16" s="1"/>
  <c r="N700" i="16"/>
  <c r="P700" i="16" s="1"/>
  <c r="N692" i="16"/>
  <c r="P692" i="16" s="1"/>
  <c r="M692" i="16"/>
  <c r="O692" i="16" s="1"/>
  <c r="M684" i="16"/>
  <c r="O684" i="16" s="1"/>
  <c r="N684" i="16"/>
  <c r="P684" i="16" s="1"/>
  <c r="M676" i="16"/>
  <c r="O676" i="16" s="1"/>
  <c r="N676" i="16"/>
  <c r="P676" i="16" s="1"/>
  <c r="M668" i="16"/>
  <c r="O668" i="16" s="1"/>
  <c r="N668" i="16"/>
  <c r="P668" i="16" s="1"/>
  <c r="M660" i="16"/>
  <c r="O660" i="16" s="1"/>
  <c r="N660" i="16"/>
  <c r="P660" i="16" s="1"/>
  <c r="M652" i="16"/>
  <c r="O652" i="16" s="1"/>
  <c r="N652" i="16"/>
  <c r="P652" i="16" s="1"/>
  <c r="N644" i="16"/>
  <c r="P644" i="16" s="1"/>
  <c r="M644" i="16"/>
  <c r="O644" i="16" s="1"/>
  <c r="N636" i="16"/>
  <c r="P636" i="16" s="1"/>
  <c r="M636" i="16"/>
  <c r="O636" i="16" s="1"/>
  <c r="M628" i="16"/>
  <c r="O628" i="16" s="1"/>
  <c r="N628" i="16"/>
  <c r="P628" i="16" s="1"/>
  <c r="M620" i="16"/>
  <c r="O620" i="16" s="1"/>
  <c r="N620" i="16"/>
  <c r="P620" i="16" s="1"/>
  <c r="M612" i="16"/>
  <c r="O612" i="16" s="1"/>
  <c r="N612" i="16"/>
  <c r="P612" i="16" s="1"/>
  <c r="M604" i="16"/>
  <c r="O604" i="16" s="1"/>
  <c r="N604" i="16"/>
  <c r="P604" i="16" s="1"/>
  <c r="N596" i="16"/>
  <c r="P596" i="16" s="1"/>
  <c r="M596" i="16"/>
  <c r="O596" i="16" s="1"/>
  <c r="M588" i="16"/>
  <c r="O588" i="16" s="1"/>
  <c r="N588" i="16"/>
  <c r="P588" i="16" s="1"/>
  <c r="M580" i="16"/>
  <c r="O580" i="16" s="1"/>
  <c r="N580" i="16"/>
  <c r="P580" i="16" s="1"/>
  <c r="N572" i="16"/>
  <c r="P572" i="16" s="1"/>
  <c r="M572" i="16"/>
  <c r="O572" i="16" s="1"/>
  <c r="M564" i="16"/>
  <c r="O564" i="16" s="1"/>
  <c r="N564" i="16"/>
  <c r="P564" i="16" s="1"/>
  <c r="M556" i="16"/>
  <c r="O556" i="16" s="1"/>
  <c r="N556" i="16"/>
  <c r="P556" i="16" s="1"/>
  <c r="M548" i="16"/>
  <c r="O548" i="16" s="1"/>
  <c r="N548" i="16"/>
  <c r="P548" i="16" s="1"/>
  <c r="M540" i="16"/>
  <c r="O540" i="16" s="1"/>
  <c r="N540" i="16"/>
  <c r="P540" i="16" s="1"/>
  <c r="M532" i="16"/>
  <c r="O532" i="16" s="1"/>
  <c r="N532" i="16"/>
  <c r="P532" i="16" s="1"/>
  <c r="M524" i="16"/>
  <c r="O524" i="16" s="1"/>
  <c r="N524" i="16"/>
  <c r="P524" i="16" s="1"/>
  <c r="M516" i="16"/>
  <c r="O516" i="16" s="1"/>
  <c r="N516" i="16"/>
  <c r="P516" i="16" s="1"/>
  <c r="N508" i="16"/>
  <c r="P508" i="16" s="1"/>
  <c r="M508" i="16"/>
  <c r="O508" i="16" s="1"/>
  <c r="M500" i="16"/>
  <c r="O500" i="16" s="1"/>
  <c r="N500" i="16"/>
  <c r="P500" i="16" s="1"/>
  <c r="M492" i="16"/>
  <c r="O492" i="16" s="1"/>
  <c r="N492" i="16"/>
  <c r="P492" i="16" s="1"/>
  <c r="M484" i="16"/>
  <c r="O484" i="16" s="1"/>
  <c r="N484" i="16"/>
  <c r="P484" i="16" s="1"/>
  <c r="M476" i="16"/>
  <c r="O476" i="16" s="1"/>
  <c r="N476" i="16"/>
  <c r="P476" i="16" s="1"/>
  <c r="M468" i="16"/>
  <c r="O468" i="16" s="1"/>
  <c r="N468" i="16"/>
  <c r="P468" i="16" s="1"/>
  <c r="N460" i="16"/>
  <c r="P460" i="16" s="1"/>
  <c r="M460" i="16"/>
  <c r="O460" i="16" s="1"/>
  <c r="N452" i="16"/>
  <c r="P452" i="16" s="1"/>
  <c r="M452" i="16"/>
  <c r="O452" i="16" s="1"/>
  <c r="M444" i="16"/>
  <c r="O444" i="16" s="1"/>
  <c r="N444" i="16"/>
  <c r="P444" i="16" s="1"/>
  <c r="M436" i="16"/>
  <c r="O436" i="16" s="1"/>
  <c r="N436" i="16"/>
  <c r="P436" i="16" s="1"/>
  <c r="N428" i="16"/>
  <c r="P428" i="16" s="1"/>
  <c r="M428" i="16"/>
  <c r="O428" i="16" s="1"/>
  <c r="M420" i="16"/>
  <c r="O420" i="16" s="1"/>
  <c r="N420" i="16"/>
  <c r="P420" i="16" s="1"/>
  <c r="M412" i="16"/>
  <c r="O412" i="16" s="1"/>
  <c r="N412" i="16"/>
  <c r="P412" i="16" s="1"/>
  <c r="M1274" i="16"/>
  <c r="O1274" i="16" s="1"/>
  <c r="N1274" i="16"/>
  <c r="P1274" i="16" s="1"/>
  <c r="M1218" i="16"/>
  <c r="O1218" i="16" s="1"/>
  <c r="N1218" i="16"/>
  <c r="P1218" i="16" s="1"/>
  <c r="M1178" i="16"/>
  <c r="O1178" i="16" s="1"/>
  <c r="N1178" i="16"/>
  <c r="P1178" i="16" s="1"/>
  <c r="N1138" i="16"/>
  <c r="P1138" i="16" s="1"/>
  <c r="M1138" i="16"/>
  <c r="O1138" i="16" s="1"/>
  <c r="M1090" i="16"/>
  <c r="O1090" i="16" s="1"/>
  <c r="N1090" i="16"/>
  <c r="P1090" i="16" s="1"/>
  <c r="M1042" i="16"/>
  <c r="O1042" i="16" s="1"/>
  <c r="N1042" i="16"/>
  <c r="P1042" i="16" s="1"/>
  <c r="M1002" i="16"/>
  <c r="O1002" i="16" s="1"/>
  <c r="N1002" i="16"/>
  <c r="P1002" i="16" s="1"/>
  <c r="M962" i="16"/>
  <c r="O962" i="16" s="1"/>
  <c r="N962" i="16"/>
  <c r="P962" i="16" s="1"/>
  <c r="M906" i="16"/>
  <c r="O906" i="16" s="1"/>
  <c r="N906" i="16"/>
  <c r="P906" i="16" s="1"/>
  <c r="M866" i="16"/>
  <c r="O866" i="16" s="1"/>
  <c r="N866" i="16"/>
  <c r="P866" i="16" s="1"/>
  <c r="M834" i="16"/>
  <c r="O834" i="16" s="1"/>
  <c r="N834" i="16"/>
  <c r="P834" i="16" s="1"/>
  <c r="M794" i="16"/>
  <c r="O794" i="16" s="1"/>
  <c r="N794" i="16"/>
  <c r="P794" i="16" s="1"/>
  <c r="M746" i="16"/>
  <c r="O746" i="16" s="1"/>
  <c r="N746" i="16"/>
  <c r="P746" i="16" s="1"/>
  <c r="M706" i="16"/>
  <c r="O706" i="16" s="1"/>
  <c r="N706" i="16"/>
  <c r="P706" i="16" s="1"/>
  <c r="M658" i="16"/>
  <c r="O658" i="16" s="1"/>
  <c r="N658" i="16"/>
  <c r="P658" i="16" s="1"/>
  <c r="M610" i="16"/>
  <c r="O610" i="16" s="1"/>
  <c r="N610" i="16"/>
  <c r="P610" i="16" s="1"/>
  <c r="M570" i="16"/>
  <c r="O570" i="16" s="1"/>
  <c r="N570" i="16"/>
  <c r="P570" i="16" s="1"/>
  <c r="N530" i="16"/>
  <c r="P530" i="16" s="1"/>
  <c r="M530" i="16"/>
  <c r="O530" i="16" s="1"/>
  <c r="M498" i="16"/>
  <c r="O498" i="16" s="1"/>
  <c r="N498" i="16"/>
  <c r="P498" i="16" s="1"/>
  <c r="N458" i="16"/>
  <c r="P458" i="16" s="1"/>
  <c r="M458" i="16"/>
  <c r="O458" i="16" s="1"/>
  <c r="M1270" i="16"/>
  <c r="O1270" i="16" s="1"/>
  <c r="N1270" i="16"/>
  <c r="P1270" i="16" s="1"/>
  <c r="M1238" i="16"/>
  <c r="O1238" i="16" s="1"/>
  <c r="N1238" i="16"/>
  <c r="P1238" i="16" s="1"/>
  <c r="M1206" i="16"/>
  <c r="O1206" i="16" s="1"/>
  <c r="N1206" i="16"/>
  <c r="P1206" i="16" s="1"/>
  <c r="N1275" i="16"/>
  <c r="P1275" i="16" s="1"/>
  <c r="M1275" i="16"/>
  <c r="O1275" i="16" s="1"/>
  <c r="M1267" i="16"/>
  <c r="O1267" i="16" s="1"/>
  <c r="N1267" i="16"/>
  <c r="P1267" i="16" s="1"/>
  <c r="M1259" i="16"/>
  <c r="O1259" i="16" s="1"/>
  <c r="N1259" i="16"/>
  <c r="P1259" i="16" s="1"/>
  <c r="M1251" i="16"/>
  <c r="O1251" i="16" s="1"/>
  <c r="N1251" i="16"/>
  <c r="P1251" i="16" s="1"/>
  <c r="M1243" i="16"/>
  <c r="O1243" i="16" s="1"/>
  <c r="N1243" i="16"/>
  <c r="P1243" i="16" s="1"/>
  <c r="M1235" i="16"/>
  <c r="O1235" i="16" s="1"/>
  <c r="N1235" i="16"/>
  <c r="P1235" i="16" s="1"/>
  <c r="N1227" i="16"/>
  <c r="P1227" i="16" s="1"/>
  <c r="M1227" i="16"/>
  <c r="O1227" i="16" s="1"/>
  <c r="M1219" i="16"/>
  <c r="O1219" i="16" s="1"/>
  <c r="N1219" i="16"/>
  <c r="P1219" i="16" s="1"/>
  <c r="N1211" i="16"/>
  <c r="P1211" i="16" s="1"/>
  <c r="M1211" i="16"/>
  <c r="O1211" i="16" s="1"/>
  <c r="N1203" i="16"/>
  <c r="P1203" i="16" s="1"/>
  <c r="M1203" i="16"/>
  <c r="O1203" i="16" s="1"/>
  <c r="M1195" i="16"/>
  <c r="O1195" i="16" s="1"/>
  <c r="N1195" i="16"/>
  <c r="P1195" i="16" s="1"/>
  <c r="M1187" i="16"/>
  <c r="O1187" i="16" s="1"/>
  <c r="N1187" i="16"/>
  <c r="P1187" i="16" s="1"/>
  <c r="N1179" i="16"/>
  <c r="P1179" i="16" s="1"/>
  <c r="M1179" i="16"/>
  <c r="O1179" i="16" s="1"/>
  <c r="M1171" i="16"/>
  <c r="O1171" i="16" s="1"/>
  <c r="N1171" i="16"/>
  <c r="P1171" i="16" s="1"/>
  <c r="M1163" i="16"/>
  <c r="O1163" i="16" s="1"/>
  <c r="N1163" i="16"/>
  <c r="P1163" i="16" s="1"/>
  <c r="M1155" i="16"/>
  <c r="O1155" i="16" s="1"/>
  <c r="N1155" i="16"/>
  <c r="P1155" i="16" s="1"/>
  <c r="N1147" i="16"/>
  <c r="P1147" i="16" s="1"/>
  <c r="M1147" i="16"/>
  <c r="O1147" i="16" s="1"/>
  <c r="M1139" i="16"/>
  <c r="O1139" i="16" s="1"/>
  <c r="N1139" i="16"/>
  <c r="P1139" i="16" s="1"/>
  <c r="M1131" i="16"/>
  <c r="O1131" i="16" s="1"/>
  <c r="N1131" i="16"/>
  <c r="P1131" i="16" s="1"/>
  <c r="N1123" i="16"/>
  <c r="P1123" i="16" s="1"/>
  <c r="M1123" i="16"/>
  <c r="O1123" i="16" s="1"/>
  <c r="M1115" i="16"/>
  <c r="O1115" i="16" s="1"/>
  <c r="N1115" i="16"/>
  <c r="P1115" i="16" s="1"/>
  <c r="N1107" i="16"/>
  <c r="P1107" i="16" s="1"/>
  <c r="M1107" i="16"/>
  <c r="O1107" i="16" s="1"/>
  <c r="M1099" i="16"/>
  <c r="O1099" i="16" s="1"/>
  <c r="N1099" i="16"/>
  <c r="P1099" i="16" s="1"/>
  <c r="M1091" i="16"/>
  <c r="O1091" i="16" s="1"/>
  <c r="N1091" i="16"/>
  <c r="P1091" i="16" s="1"/>
  <c r="N1083" i="16"/>
  <c r="P1083" i="16" s="1"/>
  <c r="M1083" i="16"/>
  <c r="O1083" i="16" s="1"/>
  <c r="M1075" i="16"/>
  <c r="O1075" i="16" s="1"/>
  <c r="N1075" i="16"/>
  <c r="P1075" i="16" s="1"/>
  <c r="M1067" i="16"/>
  <c r="O1067" i="16" s="1"/>
  <c r="N1067" i="16"/>
  <c r="P1067" i="16" s="1"/>
  <c r="M1059" i="16"/>
  <c r="O1059" i="16" s="1"/>
  <c r="N1059" i="16"/>
  <c r="P1059" i="16" s="1"/>
  <c r="N1051" i="16"/>
  <c r="P1051" i="16" s="1"/>
  <c r="M1051" i="16"/>
  <c r="O1051" i="16" s="1"/>
  <c r="M1043" i="16"/>
  <c r="O1043" i="16" s="1"/>
  <c r="N1043" i="16"/>
  <c r="P1043" i="16" s="1"/>
  <c r="M1035" i="16"/>
  <c r="O1035" i="16" s="1"/>
  <c r="N1035" i="16"/>
  <c r="P1035" i="16" s="1"/>
  <c r="M1027" i="16"/>
  <c r="O1027" i="16" s="1"/>
  <c r="N1027" i="16"/>
  <c r="P1027" i="16" s="1"/>
  <c r="M1019" i="16"/>
  <c r="O1019" i="16" s="1"/>
  <c r="N1019" i="16"/>
  <c r="P1019" i="16" s="1"/>
  <c r="M1011" i="16"/>
  <c r="O1011" i="16" s="1"/>
  <c r="N1011" i="16"/>
  <c r="P1011" i="16" s="1"/>
  <c r="M1003" i="16"/>
  <c r="O1003" i="16" s="1"/>
  <c r="N1003" i="16"/>
  <c r="P1003" i="16" s="1"/>
  <c r="M995" i="16"/>
  <c r="O995" i="16" s="1"/>
  <c r="N995" i="16"/>
  <c r="P995" i="16" s="1"/>
  <c r="N987" i="16"/>
  <c r="P987" i="16" s="1"/>
  <c r="M987" i="16"/>
  <c r="O987" i="16" s="1"/>
  <c r="M979" i="16"/>
  <c r="O979" i="16" s="1"/>
  <c r="N979" i="16"/>
  <c r="P979" i="16" s="1"/>
  <c r="N971" i="16"/>
  <c r="P971" i="16" s="1"/>
  <c r="M971" i="16"/>
  <c r="O971" i="16" s="1"/>
  <c r="M963" i="16"/>
  <c r="O963" i="16" s="1"/>
  <c r="N963" i="16"/>
  <c r="P963" i="16" s="1"/>
  <c r="N955" i="16"/>
  <c r="P955" i="16" s="1"/>
  <c r="M955" i="16"/>
  <c r="O955" i="16" s="1"/>
  <c r="M947" i="16"/>
  <c r="O947" i="16" s="1"/>
  <c r="N947" i="16"/>
  <c r="P947" i="16" s="1"/>
  <c r="N939" i="16"/>
  <c r="P939" i="16" s="1"/>
  <c r="M939" i="16"/>
  <c r="O939" i="16" s="1"/>
  <c r="M931" i="16"/>
  <c r="O931" i="16" s="1"/>
  <c r="N931" i="16"/>
  <c r="P931" i="16" s="1"/>
  <c r="N923" i="16"/>
  <c r="P923" i="16" s="1"/>
  <c r="M923" i="16"/>
  <c r="O923" i="16" s="1"/>
  <c r="M915" i="16"/>
  <c r="O915" i="16" s="1"/>
  <c r="N915" i="16"/>
  <c r="P915" i="16" s="1"/>
  <c r="N907" i="16"/>
  <c r="P907" i="16" s="1"/>
  <c r="M907" i="16"/>
  <c r="O907" i="16" s="1"/>
  <c r="M899" i="16"/>
  <c r="O899" i="16" s="1"/>
  <c r="N899" i="16"/>
  <c r="P899" i="16" s="1"/>
  <c r="N891" i="16"/>
  <c r="P891" i="16" s="1"/>
  <c r="M891" i="16"/>
  <c r="O891" i="16" s="1"/>
  <c r="M883" i="16"/>
  <c r="O883" i="16" s="1"/>
  <c r="N883" i="16"/>
  <c r="P883" i="16" s="1"/>
  <c r="N875" i="16"/>
  <c r="P875" i="16" s="1"/>
  <c r="M875" i="16"/>
  <c r="O875" i="16" s="1"/>
  <c r="M867" i="16"/>
  <c r="O867" i="16" s="1"/>
  <c r="N867" i="16"/>
  <c r="P867" i="16" s="1"/>
  <c r="M859" i="16"/>
  <c r="O859" i="16" s="1"/>
  <c r="N859" i="16"/>
  <c r="P859" i="16" s="1"/>
  <c r="M851" i="16"/>
  <c r="O851" i="16" s="1"/>
  <c r="N851" i="16"/>
  <c r="P851" i="16" s="1"/>
  <c r="M843" i="16"/>
  <c r="O843" i="16" s="1"/>
  <c r="N843" i="16"/>
  <c r="P843" i="16" s="1"/>
  <c r="M835" i="16"/>
  <c r="O835" i="16" s="1"/>
  <c r="N835" i="16"/>
  <c r="P835" i="16" s="1"/>
  <c r="N827" i="16"/>
  <c r="P827" i="16" s="1"/>
  <c r="M827" i="16"/>
  <c r="O827" i="16" s="1"/>
  <c r="M819" i="16"/>
  <c r="O819" i="16" s="1"/>
  <c r="N819" i="16"/>
  <c r="P819" i="16" s="1"/>
  <c r="M811" i="16"/>
  <c r="O811" i="16" s="1"/>
  <c r="N811" i="16"/>
  <c r="P811" i="16" s="1"/>
  <c r="N803" i="16"/>
  <c r="P803" i="16" s="1"/>
  <c r="M803" i="16"/>
  <c r="O803" i="16" s="1"/>
  <c r="N795" i="16"/>
  <c r="P795" i="16" s="1"/>
  <c r="M795" i="16"/>
  <c r="O795" i="16" s="1"/>
  <c r="N787" i="16"/>
  <c r="P787" i="16" s="1"/>
  <c r="M787" i="16"/>
  <c r="O787" i="16" s="1"/>
  <c r="N779" i="16"/>
  <c r="P779" i="16" s="1"/>
  <c r="M779" i="16"/>
  <c r="O779" i="16" s="1"/>
  <c r="N771" i="16"/>
  <c r="P771" i="16" s="1"/>
  <c r="M771" i="16"/>
  <c r="O771" i="16" s="1"/>
  <c r="N763" i="16"/>
  <c r="P763" i="16" s="1"/>
  <c r="M763" i="16"/>
  <c r="O763" i="16" s="1"/>
  <c r="N755" i="16"/>
  <c r="P755" i="16" s="1"/>
  <c r="M755" i="16"/>
  <c r="O755" i="16" s="1"/>
  <c r="N747" i="16"/>
  <c r="P747" i="16" s="1"/>
  <c r="M747" i="16"/>
  <c r="O747" i="16" s="1"/>
  <c r="N739" i="16"/>
  <c r="P739" i="16" s="1"/>
  <c r="M739" i="16"/>
  <c r="O739" i="16" s="1"/>
  <c r="N731" i="16"/>
  <c r="P731" i="16" s="1"/>
  <c r="M731" i="16"/>
  <c r="O731" i="16" s="1"/>
  <c r="N723" i="16"/>
  <c r="P723" i="16" s="1"/>
  <c r="M723" i="16"/>
  <c r="O723" i="16" s="1"/>
  <c r="N715" i="16"/>
  <c r="P715" i="16" s="1"/>
  <c r="M715" i="16"/>
  <c r="O715" i="16" s="1"/>
  <c r="N707" i="16"/>
  <c r="P707" i="16" s="1"/>
  <c r="M707" i="16"/>
  <c r="O707" i="16" s="1"/>
  <c r="M699" i="16"/>
  <c r="O699" i="16" s="1"/>
  <c r="N699" i="16"/>
  <c r="P699" i="16" s="1"/>
  <c r="M691" i="16"/>
  <c r="O691" i="16" s="1"/>
  <c r="N691" i="16"/>
  <c r="P691" i="16" s="1"/>
  <c r="N683" i="16"/>
  <c r="P683" i="16" s="1"/>
  <c r="M683" i="16"/>
  <c r="O683" i="16" s="1"/>
  <c r="N675" i="16"/>
  <c r="P675" i="16" s="1"/>
  <c r="M675" i="16"/>
  <c r="O675" i="16" s="1"/>
  <c r="M667" i="16"/>
  <c r="O667" i="16" s="1"/>
  <c r="N667" i="16"/>
  <c r="P667" i="16" s="1"/>
  <c r="M659" i="16"/>
  <c r="O659" i="16" s="1"/>
  <c r="N659" i="16"/>
  <c r="P659" i="16" s="1"/>
  <c r="M651" i="16"/>
  <c r="O651" i="16" s="1"/>
  <c r="N651" i="16"/>
  <c r="P651" i="16" s="1"/>
  <c r="M643" i="16"/>
  <c r="O643" i="16" s="1"/>
  <c r="N643" i="16"/>
  <c r="P643" i="16" s="1"/>
  <c r="M635" i="16"/>
  <c r="O635" i="16" s="1"/>
  <c r="N635" i="16"/>
  <c r="P635" i="16" s="1"/>
  <c r="N627" i="16"/>
  <c r="P627" i="16" s="1"/>
  <c r="M627" i="16"/>
  <c r="O627" i="16" s="1"/>
  <c r="N619" i="16"/>
  <c r="P619" i="16" s="1"/>
  <c r="M619" i="16"/>
  <c r="O619" i="16" s="1"/>
  <c r="M611" i="16"/>
  <c r="O611" i="16" s="1"/>
  <c r="N611" i="16"/>
  <c r="P611" i="16" s="1"/>
  <c r="M603" i="16"/>
  <c r="O603" i="16" s="1"/>
  <c r="N603" i="16"/>
  <c r="P603" i="16" s="1"/>
  <c r="M595" i="16"/>
  <c r="O595" i="16" s="1"/>
  <c r="N595" i="16"/>
  <c r="P595" i="16" s="1"/>
  <c r="M587" i="16"/>
  <c r="O587" i="16" s="1"/>
  <c r="N587" i="16"/>
  <c r="P587" i="16" s="1"/>
  <c r="N579" i="16"/>
  <c r="P579" i="16" s="1"/>
  <c r="M579" i="16"/>
  <c r="O579" i="16" s="1"/>
  <c r="M571" i="16"/>
  <c r="O571" i="16" s="1"/>
  <c r="N571" i="16"/>
  <c r="P571" i="16" s="1"/>
  <c r="M563" i="16"/>
  <c r="O563" i="16" s="1"/>
  <c r="N563" i="16"/>
  <c r="P563" i="16" s="1"/>
  <c r="M555" i="16"/>
  <c r="O555" i="16" s="1"/>
  <c r="N555" i="16"/>
  <c r="P555" i="16" s="1"/>
  <c r="M547" i="16"/>
  <c r="O547" i="16" s="1"/>
  <c r="N547" i="16"/>
  <c r="P547" i="16" s="1"/>
  <c r="M539" i="16"/>
  <c r="O539" i="16" s="1"/>
  <c r="N539" i="16"/>
  <c r="P539" i="16" s="1"/>
  <c r="M531" i="16"/>
  <c r="O531" i="16" s="1"/>
  <c r="N531" i="16"/>
  <c r="P531" i="16" s="1"/>
  <c r="M523" i="16"/>
  <c r="O523" i="16" s="1"/>
  <c r="N523" i="16"/>
  <c r="P523" i="16" s="1"/>
  <c r="M515" i="16"/>
  <c r="O515" i="16" s="1"/>
  <c r="N515" i="16"/>
  <c r="P515" i="16" s="1"/>
  <c r="M507" i="16"/>
  <c r="O507" i="16" s="1"/>
  <c r="N507" i="16"/>
  <c r="P507" i="16" s="1"/>
  <c r="M499" i="16"/>
  <c r="O499" i="16" s="1"/>
  <c r="N499" i="16"/>
  <c r="P499" i="16" s="1"/>
  <c r="M491" i="16"/>
  <c r="O491" i="16" s="1"/>
  <c r="N491" i="16"/>
  <c r="P491" i="16" s="1"/>
  <c r="M483" i="16"/>
  <c r="O483" i="16" s="1"/>
  <c r="N483" i="16"/>
  <c r="P483" i="16" s="1"/>
  <c r="M475" i="16"/>
  <c r="O475" i="16" s="1"/>
  <c r="N475" i="16"/>
  <c r="P475" i="16" s="1"/>
  <c r="N467" i="16"/>
  <c r="P467" i="16" s="1"/>
  <c r="M467" i="16"/>
  <c r="O467" i="16" s="1"/>
  <c r="N459" i="16"/>
  <c r="P459" i="16" s="1"/>
  <c r="M459" i="16"/>
  <c r="O459" i="16" s="1"/>
  <c r="M451" i="16"/>
  <c r="O451" i="16" s="1"/>
  <c r="N451" i="16"/>
  <c r="P451" i="16" s="1"/>
  <c r="M443" i="16"/>
  <c r="O443" i="16" s="1"/>
  <c r="N443" i="16"/>
  <c r="P443" i="16" s="1"/>
  <c r="M435" i="16"/>
  <c r="O435" i="16" s="1"/>
  <c r="N435" i="16"/>
  <c r="P435" i="16" s="1"/>
  <c r="M427" i="16"/>
  <c r="O427" i="16" s="1"/>
  <c r="N427" i="16"/>
  <c r="P427" i="16" s="1"/>
  <c r="M419" i="16"/>
  <c r="O419" i="16" s="1"/>
  <c r="N419" i="16"/>
  <c r="P419" i="16" s="1"/>
  <c r="M411" i="16"/>
  <c r="O411" i="16" s="1"/>
  <c r="N411" i="16"/>
  <c r="P411" i="16" s="1"/>
  <c r="N105" i="16"/>
  <c r="M105" i="16"/>
  <c r="M89" i="16"/>
  <c r="N89" i="16"/>
  <c r="N73" i="16"/>
  <c r="M73" i="16"/>
  <c r="M57" i="16"/>
  <c r="N57" i="16"/>
  <c r="N18" i="16"/>
  <c r="M18" i="16"/>
  <c r="M112" i="16"/>
  <c r="N112" i="16"/>
  <c r="N104" i="16"/>
  <c r="M104" i="16"/>
  <c r="N96" i="16"/>
  <c r="M96" i="16"/>
  <c r="M88" i="16"/>
  <c r="N88" i="16"/>
  <c r="M80" i="16"/>
  <c r="N80" i="16"/>
  <c r="M72" i="16"/>
  <c r="N72" i="16"/>
  <c r="N64" i="16"/>
  <c r="M64" i="16"/>
  <c r="M56" i="16"/>
  <c r="N56" i="16"/>
  <c r="N48" i="16"/>
  <c r="M48" i="16"/>
  <c r="N40" i="16"/>
  <c r="M40" i="16"/>
  <c r="M33" i="16"/>
  <c r="N33" i="16"/>
  <c r="N25" i="16"/>
  <c r="M25" i="16"/>
  <c r="O25" i="16" s="1"/>
  <c r="N17" i="16"/>
  <c r="M17" i="16"/>
  <c r="M113" i="16"/>
  <c r="N113" i="16"/>
  <c r="M97" i="16"/>
  <c r="N97" i="16"/>
  <c r="M81" i="16"/>
  <c r="N81" i="16"/>
  <c r="M65" i="16"/>
  <c r="N65" i="16"/>
  <c r="N26" i="16"/>
  <c r="M26" i="16"/>
  <c r="M119" i="16"/>
  <c r="N119" i="16"/>
  <c r="M111" i="16"/>
  <c r="N111" i="16"/>
  <c r="M103" i="16"/>
  <c r="N103" i="16"/>
  <c r="N95" i="16"/>
  <c r="M95" i="16"/>
  <c r="M87" i="16"/>
  <c r="N87" i="16"/>
  <c r="M79" i="16"/>
  <c r="N79" i="16"/>
  <c r="M71" i="16"/>
  <c r="N71" i="16"/>
  <c r="N63" i="16"/>
  <c r="P63" i="16" s="1"/>
  <c r="M63" i="16"/>
  <c r="M55" i="16"/>
  <c r="N55" i="16"/>
  <c r="P55" i="16" s="1"/>
  <c r="M47" i="16"/>
  <c r="N47" i="16"/>
  <c r="N39" i="16"/>
  <c r="M39" i="16"/>
  <c r="M32" i="16"/>
  <c r="N32" i="16"/>
  <c r="N24" i="16"/>
  <c r="M24" i="16"/>
  <c r="N16" i="16"/>
  <c r="M16" i="16"/>
  <c r="N118" i="16"/>
  <c r="M118" i="16"/>
  <c r="M110" i="16"/>
  <c r="N110" i="16"/>
  <c r="M102" i="16"/>
  <c r="N102" i="16"/>
  <c r="M94" i="16"/>
  <c r="N94" i="16"/>
  <c r="M86" i="16"/>
  <c r="N86" i="16"/>
  <c r="M78" i="16"/>
  <c r="N78" i="16"/>
  <c r="N70" i="16"/>
  <c r="M70" i="16"/>
  <c r="N62" i="16"/>
  <c r="M62" i="16"/>
  <c r="N54" i="16"/>
  <c r="M54" i="16"/>
  <c r="N46" i="16"/>
  <c r="M46" i="16"/>
  <c r="N38" i="16"/>
  <c r="M38" i="16"/>
  <c r="N31" i="16"/>
  <c r="M31" i="16"/>
  <c r="M23" i="16"/>
  <c r="N23" i="16"/>
  <c r="N30" i="16"/>
  <c r="M30" i="16"/>
  <c r="N22" i="16"/>
  <c r="M22" i="16"/>
  <c r="N15" i="16"/>
  <c r="M15" i="16"/>
  <c r="Q4" i="16" a="1"/>
  <c r="Q4" i="16" s="1"/>
  <c r="Q7" i="16" a="1"/>
  <c r="Q7" i="16" s="1"/>
  <c r="M7" i="16"/>
  <c r="M8" i="16"/>
  <c r="N49" i="16"/>
  <c r="M49" i="16"/>
  <c r="N117" i="16"/>
  <c r="M117" i="16"/>
  <c r="N101" i="16"/>
  <c r="M101" i="16"/>
  <c r="N85" i="16"/>
  <c r="M85" i="16"/>
  <c r="N69" i="16"/>
  <c r="M69" i="16"/>
  <c r="N53" i="16"/>
  <c r="M53" i="16"/>
  <c r="N116" i="16"/>
  <c r="M116" i="16"/>
  <c r="N108" i="16"/>
  <c r="M108" i="16"/>
  <c r="N100" i="16"/>
  <c r="M100" i="16"/>
  <c r="N92" i="16"/>
  <c r="M92" i="16"/>
  <c r="N84" i="16"/>
  <c r="M84" i="16"/>
  <c r="N76" i="16"/>
  <c r="M76" i="16"/>
  <c r="N68" i="16"/>
  <c r="M68" i="16"/>
  <c r="N60" i="16"/>
  <c r="M60" i="16"/>
  <c r="N52" i="16"/>
  <c r="M52" i="16"/>
  <c r="N44" i="16"/>
  <c r="M44" i="16"/>
  <c r="N37" i="16"/>
  <c r="M37" i="16"/>
  <c r="N29" i="16"/>
  <c r="M29" i="16"/>
  <c r="N21" i="16"/>
  <c r="M21" i="16"/>
  <c r="H6" i="16"/>
  <c r="M34" i="16"/>
  <c r="N34" i="16"/>
  <c r="N109" i="16"/>
  <c r="M109" i="16"/>
  <c r="N93" i="16"/>
  <c r="M93" i="16"/>
  <c r="N77" i="16"/>
  <c r="M77" i="16"/>
  <c r="N61" i="16"/>
  <c r="M61" i="16"/>
  <c r="N45" i="16"/>
  <c r="M45" i="16"/>
  <c r="N115" i="16"/>
  <c r="M115" i="16"/>
  <c r="M107" i="16"/>
  <c r="N107" i="16"/>
  <c r="M99" i="16"/>
  <c r="N99" i="16"/>
  <c r="M91" i="16"/>
  <c r="N91" i="16"/>
  <c r="N83" i="16"/>
  <c r="M83" i="16"/>
  <c r="M75" i="16"/>
  <c r="N75" i="16"/>
  <c r="M67" i="16"/>
  <c r="N67" i="16"/>
  <c r="M59" i="16"/>
  <c r="N59" i="16"/>
  <c r="P59" i="16" s="1"/>
  <c r="N51" i="16"/>
  <c r="M51" i="16"/>
  <c r="M43" i="16"/>
  <c r="N43" i="16"/>
  <c r="N36" i="16"/>
  <c r="M36" i="16"/>
  <c r="N28" i="16"/>
  <c r="M28" i="16"/>
  <c r="N20" i="16"/>
  <c r="M20" i="16"/>
  <c r="N41" i="16"/>
  <c r="M41" i="16"/>
  <c r="N114" i="16"/>
  <c r="M114" i="16"/>
  <c r="N106" i="16"/>
  <c r="M106" i="16"/>
  <c r="M98" i="16"/>
  <c r="N98" i="16"/>
  <c r="M90" i="16"/>
  <c r="N90" i="16"/>
  <c r="N82" i="16"/>
  <c r="M82" i="16"/>
  <c r="N74" i="16"/>
  <c r="M74" i="16"/>
  <c r="M66" i="16"/>
  <c r="N66" i="16"/>
  <c r="M58" i="16"/>
  <c r="N58" i="16"/>
  <c r="N50" i="16"/>
  <c r="M50" i="16"/>
  <c r="M42" i="16"/>
  <c r="N42" i="16"/>
  <c r="N35" i="16"/>
  <c r="M35" i="16"/>
  <c r="N27" i="16"/>
  <c r="M27" i="16"/>
  <c r="N19" i="16"/>
  <c r="M19" i="16"/>
  <c r="I6" i="16"/>
  <c r="O3" i="16" s="1"/>
  <c r="R4" i="16" l="1"/>
  <c r="P353" i="16"/>
  <c r="P343" i="16"/>
  <c r="P335" i="16"/>
  <c r="P349" i="16"/>
  <c r="P310" i="16"/>
  <c r="P364" i="16"/>
  <c r="P366" i="16"/>
  <c r="P372" i="16"/>
  <c r="P321" i="16"/>
  <c r="P355" i="16"/>
  <c r="P347" i="16"/>
  <c r="P360" i="16"/>
  <c r="P316" i="16"/>
  <c r="P326" i="16"/>
  <c r="P332" i="16"/>
  <c r="P356" i="16"/>
  <c r="P352" i="16"/>
  <c r="P373" i="16"/>
  <c r="P291" i="16"/>
  <c r="P288" i="16"/>
  <c r="P328" i="16"/>
  <c r="P369" i="16"/>
  <c r="P301" i="16"/>
  <c r="P329" i="16"/>
  <c r="P336" i="16"/>
  <c r="P271" i="16"/>
  <c r="P297" i="16"/>
  <c r="P273" i="16"/>
  <c r="P296" i="16"/>
  <c r="P300" i="16"/>
  <c r="P319" i="16"/>
  <c r="P365" i="16"/>
  <c r="P358" i="16"/>
  <c r="P330" i="16"/>
  <c r="P354" i="16"/>
  <c r="P280" i="16"/>
  <c r="P313" i="16"/>
  <c r="P324" i="16"/>
  <c r="P276" i="16"/>
  <c r="P346" i="16"/>
  <c r="P275" i="16"/>
  <c r="P266" i="16"/>
  <c r="P290" i="16"/>
  <c r="P274" i="16"/>
  <c r="P339" i="16"/>
  <c r="P282" i="16"/>
  <c r="P298" i="16"/>
  <c r="P314" i="16"/>
  <c r="P278" i="16"/>
  <c r="P362" i="16"/>
  <c r="P304" i="16"/>
  <c r="P270" i="16"/>
  <c r="P341" i="16"/>
  <c r="P331" i="16"/>
  <c r="P294" i="16"/>
  <c r="P323" i="16"/>
  <c r="P325" i="16"/>
  <c r="O267" i="16"/>
  <c r="O283" i="16"/>
  <c r="O299" i="16"/>
  <c r="O287" i="16"/>
  <c r="O295" i="16"/>
  <c r="O303" i="16"/>
  <c r="O279" i="16"/>
  <c r="O307" i="16"/>
  <c r="O320" i="16"/>
  <c r="O322" i="16"/>
  <c r="O340" i="16"/>
  <c r="O345" i="16"/>
  <c r="O311" i="16"/>
  <c r="O368" i="16"/>
  <c r="O334" i="16"/>
  <c r="O357" i="16"/>
  <c r="O338" i="16"/>
  <c r="O333" i="16"/>
  <c r="O272" i="16"/>
  <c r="O264" i="16"/>
  <c r="O292" i="16"/>
  <c r="O265" i="16"/>
  <c r="O371" i="16"/>
  <c r="O367" i="16"/>
  <c r="O318" i="16"/>
  <c r="O315" i="16"/>
  <c r="O351" i="16"/>
  <c r="O293" i="16"/>
  <c r="O308" i="16"/>
  <c r="O312" i="16"/>
  <c r="O268" i="16"/>
  <c r="O344" i="16"/>
  <c r="O285" i="16"/>
  <c r="O327" i="16"/>
  <c r="O348" i="16"/>
  <c r="O281" i="16"/>
  <c r="O370" i="16"/>
  <c r="O337" i="16"/>
  <c r="O284" i="16"/>
  <c r="O302" i="16"/>
  <c r="O317" i="16"/>
  <c r="O309" i="16"/>
  <c r="O269" i="16"/>
  <c r="O361" i="16"/>
  <c r="O374" i="16"/>
  <c r="O350" i="16"/>
  <c r="O342" i="16"/>
  <c r="O277" i="16"/>
  <c r="O289" i="16"/>
  <c r="O359" i="16"/>
  <c r="O305" i="16"/>
  <c r="O363" i="16"/>
  <c r="O286" i="16"/>
  <c r="O306" i="16"/>
  <c r="P38" i="16"/>
  <c r="P98" i="16"/>
  <c r="P60" i="16"/>
  <c r="P94" i="16"/>
  <c r="P81" i="16"/>
  <c r="O97" i="16"/>
  <c r="P90" i="16"/>
  <c r="P244" i="16"/>
  <c r="P134" i="16"/>
  <c r="P153" i="16"/>
  <c r="P232" i="16"/>
  <c r="P162" i="16"/>
  <c r="P263" i="16"/>
  <c r="P178" i="16"/>
  <c r="P123" i="16"/>
  <c r="P206" i="16"/>
  <c r="P221" i="16"/>
  <c r="P196" i="16"/>
  <c r="O120" i="16"/>
  <c r="O262" i="16"/>
  <c r="O167" i="16"/>
  <c r="O122" i="16"/>
  <c r="O124" i="16"/>
  <c r="O256" i="16"/>
  <c r="AA26" i="16"/>
  <c r="AA14" i="16"/>
  <c r="AA25" i="16"/>
  <c r="AA13" i="16"/>
  <c r="AA27" i="16"/>
  <c r="AA15" i="16"/>
  <c r="P17" i="16"/>
  <c r="P67" i="16"/>
  <c r="O33" i="16"/>
  <c r="P73" i="16"/>
  <c r="P23" i="16"/>
  <c r="P170" i="16"/>
  <c r="P240" i="16"/>
  <c r="P200" i="16"/>
  <c r="P224" i="16"/>
  <c r="P146" i="16"/>
  <c r="P150" i="16"/>
  <c r="P219" i="16"/>
  <c r="P215" i="16"/>
  <c r="P243" i="16"/>
  <c r="P125" i="16"/>
  <c r="P19" i="16"/>
  <c r="O79" i="16"/>
  <c r="O127" i="16"/>
  <c r="O239" i="16"/>
  <c r="O158" i="16"/>
  <c r="O149" i="16"/>
  <c r="O70" i="16"/>
  <c r="O99" i="16"/>
  <c r="O95" i="16"/>
  <c r="P76" i="16"/>
  <c r="O37" i="16"/>
  <c r="O61" i="16"/>
  <c r="P64" i="16"/>
  <c r="P148" i="16"/>
  <c r="P186" i="16"/>
  <c r="P255" i="16"/>
  <c r="P126" i="16"/>
  <c r="P202" i="16"/>
  <c r="P242" i="16"/>
  <c r="P169" i="16"/>
  <c r="P137" i="16"/>
  <c r="P133" i="16"/>
  <c r="P226" i="16"/>
  <c r="P204" i="16"/>
  <c r="P141" i="16"/>
  <c r="P220" i="16"/>
  <c r="P211" i="16"/>
  <c r="P190" i="16"/>
  <c r="P173" i="16"/>
  <c r="P165" i="16"/>
  <c r="P216" i="16"/>
  <c r="P218" i="16"/>
  <c r="P223" i="16"/>
  <c r="P114" i="16"/>
  <c r="O40" i="16"/>
  <c r="O116" i="16"/>
  <c r="P66" i="16"/>
  <c r="O164" i="16"/>
  <c r="O131" i="16"/>
  <c r="O191" i="16"/>
  <c r="O188" i="16"/>
  <c r="O229" i="16"/>
  <c r="O208" i="16"/>
  <c r="O183" i="16"/>
  <c r="O163" i="16"/>
  <c r="O142" i="16"/>
  <c r="O198" i="16"/>
  <c r="O237" i="16"/>
  <c r="O238" i="16"/>
  <c r="O197" i="16"/>
  <c r="O227" i="16"/>
  <c r="O210" i="16"/>
  <c r="O179" i="16"/>
  <c r="O245" i="16"/>
  <c r="O184" i="16"/>
  <c r="O233" i="16"/>
  <c r="O259" i="16"/>
  <c r="O241" i="16"/>
  <c r="P54" i="16"/>
  <c r="P118" i="16"/>
  <c r="P35" i="16"/>
  <c r="P111" i="16"/>
  <c r="P29" i="16"/>
  <c r="O57" i="16"/>
  <c r="P74" i="16"/>
  <c r="O91" i="16"/>
  <c r="O119" i="16"/>
  <c r="O44" i="16"/>
  <c r="P110" i="16"/>
  <c r="O26" i="16"/>
  <c r="P113" i="16"/>
  <c r="P58" i="16"/>
  <c r="P43" i="16"/>
  <c r="P108" i="16"/>
  <c r="P175" i="16"/>
  <c r="P260" i="16"/>
  <c r="P231" i="16"/>
  <c r="P152" i="16"/>
  <c r="P250" i="16"/>
  <c r="P121" i="16"/>
  <c r="P258" i="16"/>
  <c r="P213" i="16"/>
  <c r="P236" i="16"/>
  <c r="P246" i="16"/>
  <c r="P187" i="16"/>
  <c r="P192" i="16"/>
  <c r="P176" i="16"/>
  <c r="P139" i="16"/>
  <c r="P144" i="16"/>
  <c r="P156" i="16"/>
  <c r="P252" i="16"/>
  <c r="P185" i="16"/>
  <c r="P254" i="16"/>
  <c r="P160" i="16"/>
  <c r="P209" i="16"/>
  <c r="P225" i="16"/>
  <c r="P205" i="16"/>
  <c r="P147" i="16"/>
  <c r="P138" i="16"/>
  <c r="P155" i="16"/>
  <c r="P189" i="16"/>
  <c r="P193" i="16"/>
  <c r="P157" i="16"/>
  <c r="P128" i="16"/>
  <c r="P181" i="16"/>
  <c r="P247" i="16"/>
  <c r="P174" i="16"/>
  <c r="P251" i="16"/>
  <c r="P257" i="16"/>
  <c r="P203" i="16"/>
  <c r="P201" i="16"/>
  <c r="P145" i="16"/>
  <c r="P199" i="16"/>
  <c r="P212" i="16"/>
  <c r="P217" i="16"/>
  <c r="O135" i="16"/>
  <c r="O222" i="16"/>
  <c r="O159" i="16"/>
  <c r="O171" i="16"/>
  <c r="O129" i="16"/>
  <c r="O207" i="16"/>
  <c r="O182" i="16"/>
  <c r="O151" i="16"/>
  <c r="O195" i="16"/>
  <c r="O235" i="16"/>
  <c r="O154" i="16"/>
  <c r="O230" i="16"/>
  <c r="O234" i="16"/>
  <c r="O172" i="16"/>
  <c r="O214" i="16"/>
  <c r="O132" i="16"/>
  <c r="O248" i="16"/>
  <c r="O249" i="16"/>
  <c r="O180" i="16"/>
  <c r="O228" i="16"/>
  <c r="O261" i="16"/>
  <c r="O253" i="16"/>
  <c r="O86" i="16"/>
  <c r="O89" i="16"/>
  <c r="P115" i="16"/>
  <c r="O117" i="16"/>
  <c r="P56" i="16"/>
  <c r="O87" i="16"/>
  <c r="O107" i="16"/>
  <c r="O51" i="16"/>
  <c r="O93" i="16"/>
  <c r="P84" i="16"/>
  <c r="O112" i="16"/>
  <c r="P83" i="16"/>
  <c r="O53" i="16"/>
  <c r="O18" i="16"/>
  <c r="P92" i="16"/>
  <c r="P62" i="16"/>
  <c r="O137" i="16"/>
  <c r="O170" i="16"/>
  <c r="O178" i="16"/>
  <c r="O145" i="16"/>
  <c r="O156" i="16"/>
  <c r="O161" i="16"/>
  <c r="O186" i="16"/>
  <c r="O200" i="16"/>
  <c r="O219" i="16"/>
  <c r="O223" i="16"/>
  <c r="O148" i="16"/>
  <c r="O169" i="16"/>
  <c r="O206" i="16"/>
  <c r="O211" i="16"/>
  <c r="O257" i="16"/>
  <c r="O258" i="16"/>
  <c r="O242" i="16"/>
  <c r="O246" i="16"/>
  <c r="O254" i="16"/>
  <c r="O243" i="16"/>
  <c r="O202" i="16"/>
  <c r="O224" i="16"/>
  <c r="O153" i="16"/>
  <c r="O175" i="16"/>
  <c r="O138" i="16"/>
  <c r="O260" i="16"/>
  <c r="O255" i="16"/>
  <c r="O263" i="16"/>
  <c r="O231" i="16"/>
  <c r="O150" i="16"/>
  <c r="O177" i="16"/>
  <c r="O192" i="16"/>
  <c r="O221" i="16"/>
  <c r="O232" i="16"/>
  <c r="O216" i="16"/>
  <c r="O185" i="16"/>
  <c r="O174" i="16"/>
  <c r="O143" i="16"/>
  <c r="O220" i="16"/>
  <c r="O247" i="16"/>
  <c r="O205" i="16"/>
  <c r="O140" i="16"/>
  <c r="O240" i="16"/>
  <c r="O146" i="16"/>
  <c r="O190" i="16"/>
  <c r="O139" i="16"/>
  <c r="O251" i="16"/>
  <c r="O244" i="16"/>
  <c r="O250" i="16"/>
  <c r="O168" i="16"/>
  <c r="O204" i="16"/>
  <c r="O213" i="16"/>
  <c r="O196" i="16"/>
  <c r="O187" i="16"/>
  <c r="O144" i="16"/>
  <c r="O215" i="16"/>
  <c r="O225" i="16"/>
  <c r="O236" i="16"/>
  <c r="O212" i="16"/>
  <c r="O203" i="16"/>
  <c r="O162" i="16"/>
  <c r="O147" i="16"/>
  <c r="O252" i="16"/>
  <c r="O189" i="16"/>
  <c r="O217" i="16"/>
  <c r="O157" i="16"/>
  <c r="O165" i="16"/>
  <c r="O226" i="16"/>
  <c r="O173" i="16"/>
  <c r="O181" i="16"/>
  <c r="O199" i="16"/>
  <c r="O201" i="16"/>
  <c r="O218" i="16"/>
  <c r="O176" i="16"/>
  <c r="O155" i="16"/>
  <c r="O209" i="16"/>
  <c r="O160" i="16"/>
  <c r="O193" i="16"/>
  <c r="O152" i="16"/>
  <c r="O141" i="16"/>
  <c r="P167" i="16"/>
  <c r="P164" i="16"/>
  <c r="P172" i="16"/>
  <c r="P183" i="16"/>
  <c r="P248" i="16"/>
  <c r="P256" i="16"/>
  <c r="P227" i="16"/>
  <c r="P208" i="16"/>
  <c r="P238" i="16"/>
  <c r="P180" i="16"/>
  <c r="P222" i="16"/>
  <c r="P154" i="16"/>
  <c r="P262" i="16"/>
  <c r="P234" i="16"/>
  <c r="P166" i="16"/>
  <c r="P191" i="16"/>
  <c r="P259" i="16"/>
  <c r="P230" i="16"/>
  <c r="P210" i="16"/>
  <c r="P188" i="16"/>
  <c r="P184" i="16"/>
  <c r="P228" i="16"/>
  <c r="P239" i="16"/>
  <c r="P235" i="16"/>
  <c r="P195" i="16"/>
  <c r="P194" i="16"/>
  <c r="P179" i="16"/>
  <c r="P253" i="16"/>
  <c r="P159" i="16"/>
  <c r="P171" i="16"/>
  <c r="P237" i="16"/>
  <c r="P198" i="16"/>
  <c r="P229" i="16"/>
  <c r="P163" i="16"/>
  <c r="P249" i="16"/>
  <c r="P261" i="16"/>
  <c r="P158" i="16"/>
  <c r="P245" i="16"/>
  <c r="P207" i="16"/>
  <c r="P142" i="16"/>
  <c r="P182" i="16"/>
  <c r="P149" i="16"/>
  <c r="P233" i="16"/>
  <c r="P214" i="16"/>
  <c r="P151" i="16"/>
  <c r="P197" i="16"/>
  <c r="P241" i="16"/>
  <c r="O136" i="16"/>
  <c r="O128" i="16"/>
  <c r="O126" i="16"/>
  <c r="O134" i="16"/>
  <c r="O125" i="16"/>
  <c r="O133" i="16"/>
  <c r="P132" i="16"/>
  <c r="P130" i="16"/>
  <c r="P124" i="16"/>
  <c r="P127" i="16"/>
  <c r="P135" i="16"/>
  <c r="P129" i="16"/>
  <c r="P131" i="16"/>
  <c r="P122" i="16"/>
  <c r="P120" i="16"/>
  <c r="O121" i="16"/>
  <c r="O123" i="16"/>
  <c r="P50" i="16"/>
  <c r="P32" i="16"/>
  <c r="P72" i="16"/>
  <c r="P82" i="16"/>
  <c r="O85" i="16"/>
  <c r="P13" i="16"/>
  <c r="O12" i="16"/>
  <c r="O14" i="16"/>
  <c r="P104" i="16"/>
  <c r="P65" i="16"/>
  <c r="P39" i="16"/>
  <c r="O71" i="16"/>
  <c r="O103" i="16"/>
  <c r="P48" i="16"/>
  <c r="O80" i="16"/>
  <c r="P20" i="16"/>
  <c r="O16" i="16"/>
  <c r="O105" i="16"/>
  <c r="O27" i="16"/>
  <c r="O41" i="16"/>
  <c r="P75" i="16"/>
  <c r="P30" i="16"/>
  <c r="P46" i="16"/>
  <c r="O78" i="16"/>
  <c r="P77" i="16"/>
  <c r="P21" i="16"/>
  <c r="P52" i="16"/>
  <c r="P101" i="16"/>
  <c r="P42" i="16"/>
  <c r="O106" i="16"/>
  <c r="O45" i="16"/>
  <c r="O109" i="16"/>
  <c r="P31" i="16"/>
  <c r="O47" i="16"/>
  <c r="O88" i="16"/>
  <c r="P28" i="16"/>
  <c r="O68" i="16"/>
  <c r="O100" i="16"/>
  <c r="O69" i="16"/>
  <c r="O49" i="16"/>
  <c r="O22" i="16"/>
  <c r="P102" i="16"/>
  <c r="O96" i="16"/>
  <c r="O36" i="16"/>
  <c r="P34" i="16"/>
  <c r="P24" i="16"/>
  <c r="R6" i="16"/>
  <c r="O13" i="16"/>
  <c r="P9" i="16"/>
  <c r="Q5" i="16"/>
  <c r="P112" i="16"/>
  <c r="P51" i="16"/>
  <c r="P80" i="16"/>
  <c r="P93" i="16"/>
  <c r="P89" i="16"/>
  <c r="P69" i="16"/>
  <c r="P49" i="16"/>
  <c r="P26" i="16"/>
  <c r="P40" i="16"/>
  <c r="O48" i="16"/>
  <c r="O74" i="16"/>
  <c r="O28" i="16"/>
  <c r="P91" i="16"/>
  <c r="P37" i="16"/>
  <c r="P68" i="16"/>
  <c r="P100" i="16"/>
  <c r="P85" i="16"/>
  <c r="P22" i="16"/>
  <c r="P70" i="16"/>
  <c r="O102" i="16"/>
  <c r="O32" i="16"/>
  <c r="P95" i="16"/>
  <c r="O65" i="16"/>
  <c r="O63" i="16"/>
  <c r="O42" i="16"/>
  <c r="P106" i="16"/>
  <c r="O59" i="16"/>
  <c r="P45" i="16"/>
  <c r="P109" i="16"/>
  <c r="O34" i="16"/>
  <c r="O76" i="16"/>
  <c r="O108" i="16"/>
  <c r="O101" i="16"/>
  <c r="Z40" i="16"/>
  <c r="O30" i="16"/>
  <c r="O46" i="16"/>
  <c r="P78" i="16"/>
  <c r="O39" i="16"/>
  <c r="P71" i="16"/>
  <c r="P103" i="16"/>
  <c r="P88" i="16"/>
  <c r="O98" i="16"/>
  <c r="O38" i="16"/>
  <c r="O19" i="16"/>
  <c r="O50" i="16"/>
  <c r="O82" i="16"/>
  <c r="O114" i="16"/>
  <c r="P99" i="16"/>
  <c r="P44" i="16"/>
  <c r="O56" i="16"/>
  <c r="O54" i="16"/>
  <c r="P86" i="16"/>
  <c r="O118" i="16"/>
  <c r="P47" i="16"/>
  <c r="P79" i="16"/>
  <c r="P97" i="16"/>
  <c r="P33" i="16"/>
  <c r="O64" i="16"/>
  <c r="P57" i="16"/>
  <c r="O23" i="16"/>
  <c r="P16" i="16"/>
  <c r="O111" i="16"/>
  <c r="P96" i="16"/>
  <c r="O17" i="16"/>
  <c r="O110" i="16"/>
  <c r="O81" i="16"/>
  <c r="P25" i="16"/>
  <c r="P18" i="16"/>
  <c r="P105" i="16"/>
  <c r="P36" i="16"/>
  <c r="O67" i="16"/>
  <c r="P61" i="16"/>
  <c r="O21" i="16"/>
  <c r="O52" i="16"/>
  <c r="O84" i="16"/>
  <c r="P107" i="16"/>
  <c r="O77" i="16"/>
  <c r="P116" i="16"/>
  <c r="P53" i="16"/>
  <c r="P117" i="16"/>
  <c r="P27" i="16"/>
  <c r="O58" i="16"/>
  <c r="O90" i="16"/>
  <c r="P41" i="16"/>
  <c r="O43" i="16"/>
  <c r="O75" i="16"/>
  <c r="O29" i="16"/>
  <c r="O60" i="16"/>
  <c r="O92" i="16"/>
  <c r="O15" i="16"/>
  <c r="O31" i="16"/>
  <c r="O62" i="16"/>
  <c r="O24" i="16"/>
  <c r="P87" i="16"/>
  <c r="P119" i="16"/>
  <c r="O104" i="16"/>
  <c r="O73" i="16"/>
  <c r="O35" i="16"/>
  <c r="O20" i="16"/>
  <c r="O83" i="16"/>
  <c r="O115" i="16"/>
  <c r="P15" i="16"/>
  <c r="Q9" i="16"/>
  <c r="O94" i="16"/>
  <c r="O55" i="16"/>
  <c r="O113" i="16"/>
  <c r="O72" i="16"/>
  <c r="O66" i="16"/>
  <c r="P14" i="16"/>
  <c r="P12" i="16"/>
  <c r="AB39" i="16"/>
  <c r="U3" i="16" l="1"/>
  <c r="AA28" i="16"/>
  <c r="U4" i="16"/>
  <c r="AA29" i="16"/>
  <c r="AA12" i="16"/>
  <c r="AA24" i="16"/>
  <c r="D3" i="16"/>
  <c r="D4" i="16"/>
  <c r="Q8" i="16"/>
  <c r="O8" i="16" s="1"/>
  <c r="R5" i="16"/>
  <c r="Z41" i="16"/>
  <c r="Z42" i="16" l="1"/>
  <c r="Z43" i="16" l="1"/>
  <c r="Z44" i="16" l="1"/>
  <c r="Z45" i="16" l="1"/>
  <c r="Z46" i="16" l="1"/>
  <c r="Z47" i="16" l="1"/>
  <c r="Z48" i="16" l="1"/>
  <c r="Z49" i="16" l="1"/>
  <c r="Z50" i="16" l="1"/>
  <c r="Z51" i="16" l="1"/>
  <c r="AC51" i="16" l="1"/>
  <c r="Z52" i="16"/>
  <c r="AC52" i="16" l="1"/>
  <c r="Z53" i="16"/>
  <c r="Z54" i="16" l="1"/>
  <c r="AC53" i="16"/>
  <c r="Z55" i="16" l="1"/>
  <c r="AC54" i="16"/>
  <c r="AC55" i="16" l="1"/>
  <c r="Z56" i="16"/>
  <c r="AC56" i="16" l="1"/>
  <c r="Z57" i="16"/>
  <c r="Z58" i="16" l="1"/>
  <c r="AC57" i="16"/>
  <c r="Z59" i="16" l="1"/>
  <c r="AC58" i="16"/>
  <c r="AC59" i="16" l="1"/>
  <c r="Z60" i="16"/>
  <c r="AC60" i="16" l="1"/>
  <c r="AA39" i="16" a="1"/>
  <c r="AA39" i="16" l="1"/>
  <c r="AC39" i="16" s="1"/>
  <c r="AA43" i="16"/>
  <c r="AA47" i="16"/>
  <c r="AA51" i="16"/>
  <c r="AB51" i="16" s="1"/>
  <c r="AA55" i="16"/>
  <c r="AB55" i="16" s="1"/>
  <c r="AA59" i="16"/>
  <c r="AB59" i="16" s="1"/>
  <c r="AA42" i="16"/>
  <c r="AA46" i="16"/>
  <c r="AA50" i="16"/>
  <c r="AA54" i="16"/>
  <c r="AB54" i="16" s="1"/>
  <c r="AA58" i="16"/>
  <c r="AB58" i="16" s="1"/>
  <c r="AA41" i="16"/>
  <c r="AA45" i="16"/>
  <c r="AA49" i="16"/>
  <c r="AA53" i="16"/>
  <c r="AB53" i="16" s="1"/>
  <c r="AA57" i="16"/>
  <c r="AB57" i="16" s="1"/>
  <c r="AA56" i="16"/>
  <c r="AB56" i="16" s="1"/>
  <c r="AA60" i="16"/>
  <c r="AB60" i="16" s="1"/>
  <c r="AA48" i="16"/>
  <c r="AA44" i="16"/>
  <c r="AA40" i="16"/>
  <c r="AA52" i="16"/>
  <c r="AB52" i="16" s="1"/>
  <c r="AC43" i="16" l="1"/>
  <c r="AB43" i="16"/>
  <c r="AC42" i="16"/>
  <c r="AB42" i="16"/>
  <c r="AC46" i="16"/>
  <c r="AB46" i="16"/>
  <c r="AC40" i="16"/>
  <c r="AB40" i="16"/>
  <c r="AC45" i="16"/>
  <c r="AB45" i="16"/>
  <c r="AC44" i="16"/>
  <c r="AB44" i="16"/>
  <c r="AC41" i="16"/>
  <c r="AB41" i="16"/>
  <c r="AC48" i="16"/>
  <c r="AB48" i="16"/>
  <c r="AC47" i="16"/>
  <c r="AB47" i="16"/>
  <c r="AC49" i="16"/>
  <c r="AB49" i="16"/>
  <c r="AC50" i="16"/>
  <c r="AB50" i="16"/>
  <c r="AA30" i="16" l="1"/>
  <c r="AA31" i="16" s="1"/>
  <c r="T9" i="16" s="1"/>
  <c r="R13" i="16" s="1"/>
  <c r="T13" i="16" l="1"/>
  <c r="R14" i="16"/>
  <c r="W13" i="16"/>
  <c r="X13" i="16" s="1"/>
  <c r="W12" i="16"/>
  <c r="X12" i="16" s="1"/>
  <c r="T14" i="16" l="1"/>
  <c r="R15" i="16"/>
  <c r="W15" i="16"/>
  <c r="W14" i="16"/>
  <c r="X14" i="16" s="1"/>
  <c r="T15" i="16" l="1"/>
  <c r="X15" i="16"/>
  <c r="R16" i="16"/>
  <c r="W16" i="16" l="1"/>
  <c r="X16" i="16" s="1"/>
  <c r="T16" i="16"/>
  <c r="R17" i="16"/>
  <c r="T17" i="16" l="1"/>
  <c r="R18" i="16"/>
  <c r="W17" i="16"/>
  <c r="X17" i="16" s="1"/>
  <c r="T18" i="16" l="1"/>
  <c r="R19" i="16"/>
  <c r="W18" i="16"/>
  <c r="X18" i="16" s="1"/>
  <c r="W19" i="16" l="1"/>
  <c r="X19" i="16" s="1"/>
  <c r="T19" i="16"/>
  <c r="R20" i="16"/>
  <c r="T20" i="16" l="1"/>
  <c r="R21" i="16"/>
  <c r="W20" i="16"/>
  <c r="X20" i="16" s="1"/>
  <c r="T21" i="16" l="1"/>
  <c r="R22" i="16"/>
  <c r="W21" i="16"/>
  <c r="X21" i="16" s="1"/>
  <c r="T22" i="16" l="1"/>
  <c r="R23" i="16"/>
  <c r="W22" i="16"/>
  <c r="X22" i="16" s="1"/>
  <c r="T23" i="16" l="1"/>
  <c r="R24" i="16"/>
  <c r="W23" i="16"/>
  <c r="X23" i="16" s="1"/>
  <c r="T24" i="16" l="1"/>
  <c r="R25" i="16"/>
  <c r="W24" i="16"/>
  <c r="X24" i="16" s="1"/>
  <c r="T25" i="16" l="1"/>
  <c r="R26" i="16"/>
  <c r="W25" i="16"/>
  <c r="X25" i="16" s="1"/>
  <c r="T26" i="16" l="1"/>
  <c r="R27" i="16"/>
  <c r="W26" i="16"/>
  <c r="X26" i="16" s="1"/>
  <c r="T27" i="16" l="1"/>
  <c r="R28" i="16"/>
  <c r="W27" i="16"/>
  <c r="X27" i="16" s="1"/>
  <c r="T28" i="16" l="1"/>
  <c r="R29" i="16"/>
  <c r="W28" i="16"/>
  <c r="X28" i="16" s="1"/>
  <c r="T29" i="16" l="1"/>
  <c r="R30" i="16"/>
  <c r="W29" i="16"/>
  <c r="X29" i="16" s="1"/>
  <c r="T30" i="16" l="1"/>
  <c r="R31" i="16"/>
  <c r="W30" i="16"/>
  <c r="X30" i="16" s="1"/>
  <c r="T31" i="16" l="1"/>
  <c r="R32" i="16"/>
  <c r="W31" i="16"/>
  <c r="X31" i="16" s="1"/>
  <c r="T32" i="16" l="1"/>
  <c r="R33" i="16"/>
  <c r="W32" i="16"/>
  <c r="X32" i="16" s="1"/>
  <c r="T33" i="16" l="1"/>
  <c r="R34" i="16"/>
  <c r="W33" i="16"/>
  <c r="X33" i="16" s="1"/>
  <c r="T34" i="16" l="1"/>
  <c r="R35" i="16"/>
  <c r="W34" i="16"/>
  <c r="X34" i="16" s="1"/>
  <c r="T35" i="16" l="1"/>
  <c r="R36" i="16"/>
  <c r="W35" i="16"/>
  <c r="X35" i="16" s="1"/>
  <c r="T36" i="16" l="1"/>
  <c r="R37" i="16"/>
  <c r="W36" i="16"/>
  <c r="X36" i="16" s="1"/>
  <c r="T37" i="16" l="1"/>
  <c r="R38" i="16"/>
  <c r="W37" i="16"/>
  <c r="X37" i="16" s="1"/>
  <c r="T38" i="16" l="1"/>
  <c r="R39" i="16"/>
  <c r="W38" i="16"/>
  <c r="X38" i="16" s="1"/>
  <c r="T39" i="16" l="1"/>
  <c r="R40" i="16"/>
  <c r="W39" i="16"/>
  <c r="X39" i="16" s="1"/>
  <c r="T40" i="16" l="1"/>
  <c r="R41" i="16"/>
  <c r="W40" i="16"/>
  <c r="X40" i="16" s="1"/>
  <c r="T41" i="16" l="1"/>
  <c r="R42" i="16"/>
  <c r="W41" i="16"/>
  <c r="X41" i="16" s="1"/>
  <c r="T42" i="16" l="1"/>
  <c r="R43" i="16"/>
  <c r="W42" i="16"/>
  <c r="X42" i="16" s="1"/>
  <c r="T43" i="16" l="1"/>
  <c r="R44" i="16"/>
  <c r="W43" i="16"/>
  <c r="X43" i="16" s="1"/>
  <c r="T44" i="16" l="1"/>
  <c r="R45" i="16"/>
  <c r="W44" i="16"/>
  <c r="X44" i="16" s="1"/>
  <c r="T45" i="16" l="1"/>
  <c r="R46" i="16"/>
  <c r="W45" i="16"/>
  <c r="X45" i="16" s="1"/>
  <c r="T46" i="16" l="1"/>
  <c r="R47" i="16"/>
  <c r="W46" i="16"/>
  <c r="X46" i="16" s="1"/>
  <c r="T47" i="16" l="1"/>
  <c r="R48" i="16"/>
  <c r="W47" i="16"/>
  <c r="X47" i="16" s="1"/>
  <c r="T48" i="16" l="1"/>
  <c r="R49" i="16"/>
  <c r="W48" i="16"/>
  <c r="X48" i="16" s="1"/>
  <c r="T49" i="16" l="1"/>
  <c r="R50" i="16"/>
  <c r="W49" i="16"/>
  <c r="X49" i="16" s="1"/>
  <c r="T50" i="16" l="1"/>
  <c r="R51" i="16"/>
  <c r="W50" i="16"/>
  <c r="X50" i="16" s="1"/>
  <c r="T51" i="16" l="1"/>
  <c r="R52" i="16"/>
  <c r="W51" i="16"/>
  <c r="X51" i="16" s="1"/>
  <c r="T52" i="16" l="1"/>
  <c r="R53" i="16"/>
  <c r="W52" i="16"/>
  <c r="X52" i="16" s="1"/>
  <c r="T53" i="16" l="1"/>
  <c r="R54" i="16"/>
  <c r="W53" i="16"/>
  <c r="X53" i="16" s="1"/>
  <c r="T54" i="16" l="1"/>
  <c r="R55" i="16"/>
  <c r="W54" i="16"/>
  <c r="X54" i="16" s="1"/>
  <c r="T55" i="16" l="1"/>
  <c r="R56" i="16"/>
  <c r="W55" i="16"/>
  <c r="X55" i="16" s="1"/>
  <c r="T56" i="16" l="1"/>
  <c r="R57" i="16"/>
  <c r="W56" i="16"/>
  <c r="X56" i="16" s="1"/>
  <c r="T57" i="16" l="1"/>
  <c r="R58" i="16"/>
  <c r="W57" i="16"/>
  <c r="X57" i="16" s="1"/>
  <c r="T58" i="16" l="1"/>
  <c r="R59" i="16"/>
  <c r="W58" i="16"/>
  <c r="X58" i="16" s="1"/>
  <c r="T59" i="16" l="1"/>
  <c r="R60" i="16"/>
  <c r="W59" i="16"/>
  <c r="X59" i="16" s="1"/>
  <c r="T60" i="16" l="1"/>
  <c r="R61" i="16"/>
  <c r="W60" i="16"/>
  <c r="X60" i="16" s="1"/>
  <c r="T61" i="16" l="1"/>
  <c r="R62" i="16"/>
  <c r="W61" i="16"/>
  <c r="X61" i="16" s="1"/>
  <c r="T62" i="16" l="1"/>
  <c r="R63" i="16"/>
  <c r="W62" i="16"/>
  <c r="X62" i="16" s="1"/>
  <c r="T63" i="16" l="1"/>
  <c r="R64" i="16"/>
  <c r="W63" i="16"/>
  <c r="X63" i="16" s="1"/>
  <c r="T64" i="16" l="1"/>
  <c r="R65" i="16"/>
  <c r="W64" i="16"/>
  <c r="X64" i="16" s="1"/>
  <c r="T65" i="16" l="1"/>
  <c r="R66" i="16"/>
  <c r="W65" i="16"/>
  <c r="X65" i="16" s="1"/>
  <c r="T66" i="16" l="1"/>
  <c r="R67" i="16"/>
  <c r="W66" i="16"/>
  <c r="X66" i="16" s="1"/>
  <c r="T67" i="16" l="1"/>
  <c r="R68" i="16"/>
  <c r="W67" i="16"/>
  <c r="X67" i="16" s="1"/>
  <c r="T68" i="16" l="1"/>
  <c r="R69" i="16"/>
  <c r="W68" i="16"/>
  <c r="X68" i="16" s="1"/>
  <c r="T69" i="16" l="1"/>
  <c r="R70" i="16"/>
  <c r="W69" i="16"/>
  <c r="X69" i="16" s="1"/>
  <c r="T70" i="16" l="1"/>
  <c r="R71" i="16"/>
  <c r="W70" i="16"/>
  <c r="X70" i="16" s="1"/>
  <c r="T71" i="16" l="1"/>
  <c r="R72" i="16"/>
  <c r="W71" i="16"/>
  <c r="X71" i="16" s="1"/>
  <c r="T72" i="16" l="1"/>
  <c r="R73" i="16"/>
  <c r="W72" i="16"/>
  <c r="X72" i="16" s="1"/>
  <c r="T73" i="16" l="1"/>
  <c r="R74" i="16"/>
  <c r="W73" i="16"/>
  <c r="X73" i="16" s="1"/>
  <c r="T74" i="16" l="1"/>
  <c r="R75" i="16"/>
  <c r="W74" i="16"/>
  <c r="X74" i="16" s="1"/>
  <c r="T75" i="16" l="1"/>
  <c r="R76" i="16"/>
  <c r="W75" i="16"/>
  <c r="X75" i="16" s="1"/>
  <c r="T76" i="16" l="1"/>
  <c r="R77" i="16"/>
  <c r="W76" i="16"/>
  <c r="X76" i="16" s="1"/>
  <c r="T77" i="16" l="1"/>
  <c r="R78" i="16"/>
  <c r="W77" i="16"/>
  <c r="X77" i="16" s="1"/>
  <c r="T78" i="16" l="1"/>
  <c r="R79" i="16"/>
  <c r="W78" i="16"/>
  <c r="X78" i="16" s="1"/>
  <c r="T79" i="16" l="1"/>
  <c r="R80" i="16"/>
  <c r="W79" i="16"/>
  <c r="X79" i="16" s="1"/>
  <c r="T80" i="16" l="1"/>
  <c r="R81" i="16"/>
  <c r="W80" i="16"/>
  <c r="X80" i="16" s="1"/>
  <c r="T81" i="16" l="1"/>
  <c r="R82" i="16"/>
  <c r="W81" i="16"/>
  <c r="X81" i="16" s="1"/>
  <c r="T82" i="16" l="1"/>
  <c r="R83" i="16"/>
  <c r="W82" i="16"/>
  <c r="X82" i="16" s="1"/>
  <c r="T83" i="16" l="1"/>
  <c r="R84" i="16"/>
  <c r="W83" i="16"/>
  <c r="X83" i="16" s="1"/>
  <c r="T84" i="16" l="1"/>
  <c r="R85" i="16"/>
  <c r="W84" i="16"/>
  <c r="X84" i="16" s="1"/>
  <c r="T85" i="16" l="1"/>
  <c r="R86" i="16"/>
  <c r="W85" i="16"/>
  <c r="X85" i="16" s="1"/>
  <c r="T86" i="16" l="1"/>
  <c r="R87" i="16"/>
  <c r="W86" i="16"/>
  <c r="X86" i="16" s="1"/>
  <c r="T87" i="16" l="1"/>
  <c r="R88" i="16"/>
  <c r="W87" i="16"/>
  <c r="X87" i="16" s="1"/>
  <c r="T88" i="16" l="1"/>
  <c r="R89" i="16"/>
  <c r="W88" i="16"/>
  <c r="X88" i="16" s="1"/>
  <c r="T89" i="16" l="1"/>
  <c r="R90" i="16"/>
  <c r="W89" i="16"/>
  <c r="X89" i="16" s="1"/>
  <c r="T90" i="16" l="1"/>
  <c r="R91" i="16"/>
  <c r="W90" i="16"/>
  <c r="X90" i="16" s="1"/>
  <c r="T91" i="16" l="1"/>
  <c r="R92" i="16"/>
  <c r="W91" i="16"/>
  <c r="X91" i="16" s="1"/>
  <c r="T92" i="16" l="1"/>
  <c r="R93" i="16"/>
  <c r="W92" i="16"/>
  <c r="X92" i="16" s="1"/>
  <c r="T93" i="16" l="1"/>
  <c r="R94" i="16"/>
  <c r="W93" i="16"/>
  <c r="X93" i="16" s="1"/>
  <c r="T94" i="16" l="1"/>
  <c r="R95" i="16"/>
  <c r="W94" i="16"/>
  <c r="X94" i="16" s="1"/>
  <c r="T95" i="16" l="1"/>
  <c r="R96" i="16"/>
  <c r="W95" i="16"/>
  <c r="X95" i="16" s="1"/>
  <c r="T96" i="16" l="1"/>
  <c r="R97" i="16"/>
  <c r="W96" i="16"/>
  <c r="X96" i="16" s="1"/>
  <c r="T97" i="16" l="1"/>
  <c r="R98" i="16"/>
  <c r="W97" i="16"/>
  <c r="X97" i="16" s="1"/>
  <c r="T98" i="16" l="1"/>
  <c r="R99" i="16"/>
  <c r="W98" i="16"/>
  <c r="X98" i="16" s="1"/>
  <c r="T99" i="16" l="1"/>
  <c r="R100" i="16"/>
  <c r="W99" i="16"/>
  <c r="X99" i="16" s="1"/>
  <c r="T100" i="16" l="1"/>
  <c r="R101" i="16"/>
  <c r="W100" i="16"/>
  <c r="X100" i="16" s="1"/>
  <c r="T101" i="16" l="1"/>
  <c r="R102" i="16"/>
  <c r="W101" i="16"/>
  <c r="X101" i="16" s="1"/>
  <c r="T102" i="16" l="1"/>
  <c r="R103" i="16"/>
  <c r="W102" i="16"/>
  <c r="X102" i="16" s="1"/>
  <c r="T103" i="16" l="1"/>
  <c r="R104" i="16"/>
  <c r="W103" i="16"/>
  <c r="X103" i="16" s="1"/>
  <c r="T104" i="16" l="1"/>
  <c r="R105" i="16"/>
  <c r="W104" i="16"/>
  <c r="X104" i="16" s="1"/>
  <c r="T105" i="16" l="1"/>
  <c r="R106" i="16"/>
  <c r="W105" i="16"/>
  <c r="X105" i="16" s="1"/>
  <c r="T106" i="16" l="1"/>
  <c r="R107" i="16"/>
  <c r="W106" i="16"/>
  <c r="X106" i="16" s="1"/>
  <c r="T107" i="16" l="1"/>
  <c r="R108" i="16"/>
  <c r="W107" i="16"/>
  <c r="X107" i="16" s="1"/>
  <c r="T108" i="16" l="1"/>
  <c r="R109" i="16"/>
  <c r="W108" i="16"/>
  <c r="X108" i="16" s="1"/>
  <c r="T109" i="16" l="1"/>
  <c r="R110" i="16"/>
  <c r="W109" i="16"/>
  <c r="X109" i="16" s="1"/>
  <c r="T110" i="16" l="1"/>
  <c r="R111" i="16"/>
  <c r="W110" i="16"/>
  <c r="X110" i="16" s="1"/>
  <c r="T111" i="16" l="1"/>
  <c r="R112" i="16"/>
  <c r="W111" i="16"/>
  <c r="X111" i="16" s="1"/>
  <c r="T112" i="16" l="1"/>
  <c r="R113" i="16"/>
  <c r="W112" i="16"/>
  <c r="X112" i="16" s="1"/>
  <c r="T113" i="16" l="1"/>
  <c r="R114" i="16"/>
  <c r="W113" i="16"/>
  <c r="X113" i="16" s="1"/>
  <c r="T114" i="16" l="1"/>
  <c r="R115" i="16"/>
  <c r="W114" i="16"/>
  <c r="X114" i="16" s="1"/>
  <c r="T115" i="16" l="1"/>
  <c r="R116" i="16"/>
  <c r="W115" i="16"/>
  <c r="X115" i="16" s="1"/>
  <c r="T116" i="16" l="1"/>
  <c r="R117" i="16"/>
  <c r="W116" i="16"/>
  <c r="X116" i="16" s="1"/>
  <c r="T117" i="16" l="1"/>
  <c r="R118" i="16"/>
  <c r="W117" i="16"/>
  <c r="X117" i="16" s="1"/>
  <c r="T118" i="16" l="1"/>
  <c r="R119" i="16"/>
  <c r="W118" i="16"/>
  <c r="X118" i="16" s="1"/>
  <c r="T119" i="16" l="1"/>
  <c r="R120" i="16"/>
  <c r="W119" i="16"/>
  <c r="X119" i="16" s="1"/>
  <c r="T120" i="16" l="1"/>
  <c r="R121" i="16"/>
  <c r="W120" i="16"/>
  <c r="X120" i="16" s="1"/>
  <c r="T121" i="16" l="1"/>
  <c r="R122" i="16"/>
  <c r="W121" i="16"/>
  <c r="X121" i="16" s="1"/>
  <c r="T122" i="16" l="1"/>
  <c r="R123" i="16"/>
  <c r="W122" i="16"/>
  <c r="X122" i="16" s="1"/>
  <c r="T123" i="16" l="1"/>
  <c r="R124" i="16"/>
  <c r="W123" i="16"/>
  <c r="X123" i="16" s="1"/>
  <c r="T124" i="16" l="1"/>
  <c r="R125" i="16"/>
  <c r="W124" i="16"/>
  <c r="X124" i="16" s="1"/>
  <c r="T125" i="16" l="1"/>
  <c r="R126" i="16"/>
  <c r="W125" i="16"/>
  <c r="X125" i="16" s="1"/>
  <c r="T126" i="16" l="1"/>
  <c r="R127" i="16"/>
  <c r="W126" i="16"/>
  <c r="X126" i="16" s="1"/>
  <c r="T127" i="16" l="1"/>
  <c r="R128" i="16"/>
  <c r="W127" i="16"/>
  <c r="X127" i="16" s="1"/>
  <c r="T128" i="16" l="1"/>
  <c r="R129" i="16"/>
  <c r="W128" i="16"/>
  <c r="X128" i="16" s="1"/>
  <c r="T129" i="16" l="1"/>
  <c r="R130" i="16"/>
  <c r="W129" i="16"/>
  <c r="X129" i="16" s="1"/>
  <c r="T130" i="16" l="1"/>
  <c r="R131" i="16"/>
  <c r="W130" i="16"/>
  <c r="X130" i="16" s="1"/>
  <c r="T131" i="16" l="1"/>
  <c r="R132" i="16"/>
  <c r="W131" i="16"/>
  <c r="X131" i="16" s="1"/>
  <c r="T132" i="16" l="1"/>
  <c r="R133" i="16"/>
  <c r="W132" i="16"/>
  <c r="X132" i="16" s="1"/>
  <c r="T133" i="16" l="1"/>
  <c r="R134" i="16"/>
  <c r="W133" i="16"/>
  <c r="X133" i="16" s="1"/>
  <c r="T134" i="16" l="1"/>
  <c r="R135" i="16"/>
  <c r="W134" i="16"/>
  <c r="X134" i="16" s="1"/>
  <c r="T135" i="16" l="1"/>
  <c r="R136" i="16"/>
  <c r="W135" i="16"/>
  <c r="X135" i="16" s="1"/>
  <c r="T136" i="16" l="1"/>
  <c r="R137" i="16"/>
  <c r="W136" i="16"/>
  <c r="X136" i="16" s="1"/>
  <c r="T137" i="16" l="1"/>
  <c r="R138" i="16"/>
  <c r="W137" i="16"/>
  <c r="X137" i="16" s="1"/>
  <c r="T138" i="16" l="1"/>
  <c r="R139" i="16"/>
  <c r="W138" i="16"/>
  <c r="X138" i="16" s="1"/>
  <c r="T139" i="16" l="1"/>
  <c r="R140" i="16"/>
  <c r="W139" i="16"/>
  <c r="X139" i="16" s="1"/>
  <c r="T140" i="16" l="1"/>
  <c r="R141" i="16"/>
  <c r="W140" i="16"/>
  <c r="X140" i="16" s="1"/>
  <c r="T141" i="16" l="1"/>
  <c r="R142" i="16"/>
  <c r="W141" i="16"/>
  <c r="X141" i="16" s="1"/>
  <c r="T142" i="16" l="1"/>
  <c r="R143" i="16"/>
  <c r="W142" i="16"/>
  <c r="X142" i="16" s="1"/>
  <c r="T143" i="16" l="1"/>
  <c r="R144" i="16"/>
  <c r="W143" i="16"/>
  <c r="X143" i="16" s="1"/>
  <c r="T144" i="16" l="1"/>
  <c r="R145" i="16"/>
  <c r="W144" i="16"/>
  <c r="X144" i="16" s="1"/>
  <c r="T145" i="16" l="1"/>
  <c r="R146" i="16"/>
  <c r="W145" i="16"/>
  <c r="X145" i="16" s="1"/>
  <c r="R147" i="16" l="1"/>
  <c r="T146" i="16"/>
  <c r="W146" i="16"/>
  <c r="X146" i="16" s="1"/>
  <c r="T147" i="16" l="1"/>
  <c r="R148" i="16"/>
  <c r="W147" i="16"/>
  <c r="X147" i="16" s="1"/>
  <c r="T148" i="16" l="1"/>
  <c r="R149" i="16"/>
  <c r="W148" i="16"/>
  <c r="X148" i="16" s="1"/>
  <c r="T149" i="16" l="1"/>
  <c r="R150" i="16"/>
  <c r="W149" i="16"/>
  <c r="X149" i="16" s="1"/>
  <c r="T150" i="16" l="1"/>
  <c r="R151" i="16"/>
  <c r="W150" i="16"/>
  <c r="X150" i="16" s="1"/>
  <c r="T151" i="16" l="1"/>
  <c r="R152" i="16"/>
  <c r="W151" i="16"/>
  <c r="X151" i="16" s="1"/>
  <c r="T152" i="16" l="1"/>
  <c r="R153" i="16"/>
  <c r="W152" i="16"/>
  <c r="X152" i="16" s="1"/>
  <c r="T153" i="16" l="1"/>
  <c r="R154" i="16"/>
  <c r="W153" i="16"/>
  <c r="X153" i="16" s="1"/>
  <c r="T154" i="16" l="1"/>
  <c r="R155" i="16"/>
  <c r="W154" i="16"/>
  <c r="X154" i="16" s="1"/>
  <c r="T155" i="16" l="1"/>
  <c r="R156" i="16"/>
  <c r="W155" i="16"/>
  <c r="X155" i="16" s="1"/>
  <c r="T156" i="16" l="1"/>
  <c r="R157" i="16"/>
  <c r="W156" i="16"/>
  <c r="X156" i="16" s="1"/>
  <c r="T157" i="16" l="1"/>
  <c r="R158" i="16"/>
  <c r="W157" i="16"/>
  <c r="X157" i="16" s="1"/>
  <c r="T158" i="16" l="1"/>
  <c r="R159" i="16"/>
  <c r="W158" i="16"/>
  <c r="X158" i="16" s="1"/>
  <c r="T159" i="16" l="1"/>
  <c r="R160" i="16"/>
  <c r="W159" i="16"/>
  <c r="X159" i="16" s="1"/>
  <c r="T160" i="16" l="1"/>
  <c r="R161" i="16"/>
  <c r="W160" i="16"/>
  <c r="X160" i="16" s="1"/>
  <c r="T161" i="16" l="1"/>
  <c r="R162" i="16"/>
  <c r="W161" i="16"/>
  <c r="X161" i="16" s="1"/>
  <c r="T162" i="16" l="1"/>
  <c r="R163" i="16"/>
  <c r="W162" i="16"/>
  <c r="X162" i="16" s="1"/>
  <c r="T163" i="16" l="1"/>
  <c r="R164" i="16"/>
  <c r="W163" i="16"/>
  <c r="X163" i="16" s="1"/>
  <c r="T164" i="16" l="1"/>
  <c r="R165" i="16"/>
  <c r="W164" i="16"/>
  <c r="X164" i="16" s="1"/>
  <c r="T165" i="16" l="1"/>
  <c r="R166" i="16"/>
  <c r="W165" i="16"/>
  <c r="X165" i="16" s="1"/>
  <c r="T166" i="16" l="1"/>
  <c r="R167" i="16"/>
  <c r="W166" i="16"/>
  <c r="X166" i="16" s="1"/>
  <c r="T167" i="16" l="1"/>
  <c r="R168" i="16"/>
  <c r="W167" i="16"/>
  <c r="X167" i="16" s="1"/>
  <c r="T168" i="16" l="1"/>
  <c r="R169" i="16"/>
  <c r="W168" i="16"/>
  <c r="X168" i="16" s="1"/>
  <c r="T169" i="16" l="1"/>
  <c r="R170" i="16"/>
  <c r="W169" i="16"/>
  <c r="X169" i="16" s="1"/>
  <c r="T170" i="16" l="1"/>
  <c r="R171" i="16"/>
  <c r="W170" i="16"/>
  <c r="X170" i="16" s="1"/>
  <c r="T171" i="16" l="1"/>
  <c r="R172" i="16"/>
  <c r="W171" i="16"/>
  <c r="X171" i="16" s="1"/>
  <c r="T172" i="16" l="1"/>
  <c r="R173" i="16"/>
  <c r="W172" i="16"/>
  <c r="X172" i="16" s="1"/>
  <c r="T173" i="16" l="1"/>
  <c r="R174" i="16"/>
  <c r="W173" i="16"/>
  <c r="X173" i="16" s="1"/>
  <c r="T174" i="16" l="1"/>
  <c r="R175" i="16"/>
  <c r="W174" i="16"/>
  <c r="X174" i="16" s="1"/>
  <c r="T175" i="16" l="1"/>
  <c r="R176" i="16"/>
  <c r="W175" i="16"/>
  <c r="X175" i="16" s="1"/>
  <c r="T176" i="16" l="1"/>
  <c r="R177" i="16"/>
  <c r="W176" i="16"/>
  <c r="X176" i="16" s="1"/>
  <c r="T177" i="16" l="1"/>
  <c r="R178" i="16"/>
  <c r="W177" i="16"/>
  <c r="X177" i="16" s="1"/>
  <c r="T178" i="16" l="1"/>
  <c r="R179" i="16"/>
  <c r="W178" i="16"/>
  <c r="X178" i="16" s="1"/>
  <c r="T179" i="16" l="1"/>
  <c r="R180" i="16"/>
  <c r="W179" i="16"/>
  <c r="X179" i="16" s="1"/>
  <c r="T180" i="16" l="1"/>
  <c r="R181" i="16"/>
  <c r="W180" i="16"/>
  <c r="X180" i="16" s="1"/>
  <c r="T181" i="16" l="1"/>
  <c r="R182" i="16"/>
  <c r="W181" i="16"/>
  <c r="X181" i="16" s="1"/>
  <c r="T182" i="16" l="1"/>
  <c r="R183" i="16"/>
  <c r="W182" i="16"/>
  <c r="X182" i="16" s="1"/>
  <c r="T183" i="16" l="1"/>
  <c r="R184" i="16"/>
  <c r="W183" i="16"/>
  <c r="X183" i="16" s="1"/>
  <c r="T184" i="16" l="1"/>
  <c r="R185" i="16"/>
  <c r="W184" i="16"/>
  <c r="X184" i="16" s="1"/>
  <c r="T185" i="16" l="1"/>
  <c r="R186" i="16"/>
  <c r="W185" i="16"/>
  <c r="X185" i="16" s="1"/>
  <c r="T186" i="16" l="1"/>
  <c r="R187" i="16"/>
  <c r="W186" i="16"/>
  <c r="X186" i="16" s="1"/>
  <c r="T187" i="16" l="1"/>
  <c r="R188" i="16"/>
  <c r="W187" i="16"/>
  <c r="X187" i="16" s="1"/>
  <c r="T188" i="16" l="1"/>
  <c r="R189" i="16"/>
  <c r="W188" i="16"/>
  <c r="X188" i="16" s="1"/>
  <c r="T189" i="16" l="1"/>
  <c r="R190" i="16"/>
  <c r="W189" i="16"/>
  <c r="X189" i="16" s="1"/>
  <c r="T190" i="16" l="1"/>
  <c r="R191" i="16"/>
  <c r="W190" i="16"/>
  <c r="X190" i="16" s="1"/>
  <c r="T191" i="16" l="1"/>
  <c r="R192" i="16"/>
  <c r="W191" i="16"/>
  <c r="X191" i="16" s="1"/>
  <c r="T192" i="16" l="1"/>
  <c r="R193" i="16"/>
  <c r="W192" i="16"/>
  <c r="X192" i="16" s="1"/>
  <c r="T193" i="16" l="1"/>
  <c r="R194" i="16"/>
  <c r="W193" i="16"/>
  <c r="X193" i="16" s="1"/>
  <c r="T194" i="16" l="1"/>
  <c r="R195" i="16"/>
  <c r="W194" i="16"/>
  <c r="X194" i="16" s="1"/>
  <c r="T195" i="16" l="1"/>
  <c r="R196" i="16"/>
  <c r="W195" i="16"/>
  <c r="X195" i="16" s="1"/>
  <c r="T196" i="16" l="1"/>
  <c r="R197" i="16"/>
  <c r="W196" i="16"/>
  <c r="X196" i="16" s="1"/>
  <c r="T197" i="16" l="1"/>
  <c r="R198" i="16"/>
  <c r="W197" i="16"/>
  <c r="X197" i="16" s="1"/>
  <c r="T198" i="16" l="1"/>
  <c r="R199" i="16"/>
  <c r="W198" i="16"/>
  <c r="X198" i="16" s="1"/>
  <c r="T199" i="16" l="1"/>
  <c r="R200" i="16"/>
  <c r="W199" i="16"/>
  <c r="X199" i="16" s="1"/>
  <c r="T200" i="16" l="1"/>
  <c r="R201" i="16"/>
  <c r="W200" i="16"/>
  <c r="X200" i="16" s="1"/>
  <c r="T201" i="16" l="1"/>
  <c r="R202" i="16"/>
  <c r="W201" i="16"/>
  <c r="X201" i="16" s="1"/>
  <c r="T202" i="16" l="1"/>
  <c r="R203" i="16"/>
  <c r="W202" i="16"/>
  <c r="X202" i="16" s="1"/>
  <c r="T203" i="16" l="1"/>
  <c r="R204" i="16"/>
  <c r="W203" i="16"/>
  <c r="X203" i="16" s="1"/>
  <c r="T204" i="16" l="1"/>
  <c r="R205" i="16"/>
  <c r="W204" i="16"/>
  <c r="X204" i="16" s="1"/>
  <c r="T205" i="16" l="1"/>
  <c r="R206" i="16"/>
  <c r="W205" i="16"/>
  <c r="X205" i="16" s="1"/>
  <c r="T206" i="16" l="1"/>
  <c r="R207" i="16"/>
  <c r="W206" i="16"/>
  <c r="X206" i="16" s="1"/>
  <c r="T207" i="16" l="1"/>
  <c r="R208" i="16"/>
  <c r="W207" i="16"/>
  <c r="X207" i="16" s="1"/>
  <c r="T208" i="16" l="1"/>
  <c r="R209" i="16"/>
  <c r="W208" i="16"/>
  <c r="X208" i="16" s="1"/>
  <c r="T209" i="16" l="1"/>
  <c r="R210" i="16"/>
  <c r="W209" i="16"/>
  <c r="X209" i="16" s="1"/>
  <c r="T210" i="16" l="1"/>
  <c r="R211" i="16"/>
  <c r="W210" i="16"/>
  <c r="X210" i="16" s="1"/>
  <c r="T211" i="16" l="1"/>
  <c r="R212" i="16"/>
  <c r="W211" i="16"/>
  <c r="X211" i="16" s="1"/>
  <c r="T212" i="16" l="1"/>
  <c r="R213" i="16"/>
  <c r="W212" i="16"/>
  <c r="X212" i="16" s="1"/>
  <c r="T213" i="16" l="1"/>
  <c r="R214" i="16"/>
  <c r="W213" i="16"/>
  <c r="X213" i="16" s="1"/>
  <c r="T214" i="16" l="1"/>
  <c r="R215" i="16"/>
  <c r="W214" i="16"/>
  <c r="X214" i="16" s="1"/>
  <c r="T215" i="16" l="1"/>
  <c r="R216" i="16"/>
  <c r="W215" i="16"/>
  <c r="X215" i="16" s="1"/>
  <c r="T216" i="16" l="1"/>
  <c r="R217" i="16"/>
  <c r="W216" i="16"/>
  <c r="X216" i="16" s="1"/>
  <c r="T217" i="16" l="1"/>
  <c r="R218" i="16"/>
  <c r="W217" i="16"/>
  <c r="X217" i="16" s="1"/>
  <c r="T218" i="16" l="1"/>
  <c r="R219" i="16"/>
  <c r="W218" i="16"/>
  <c r="X218" i="16" s="1"/>
  <c r="T219" i="16" l="1"/>
  <c r="R220" i="16"/>
  <c r="W219" i="16"/>
  <c r="X219" i="16" s="1"/>
  <c r="T220" i="16" l="1"/>
  <c r="R221" i="16"/>
  <c r="W220" i="16"/>
  <c r="X220" i="16" s="1"/>
  <c r="T221" i="16" l="1"/>
  <c r="R222" i="16"/>
  <c r="W221" i="16"/>
  <c r="X221" i="16" s="1"/>
  <c r="T222" i="16" l="1"/>
  <c r="R223" i="16"/>
  <c r="W222" i="16"/>
  <c r="X222" i="16" s="1"/>
  <c r="T223" i="16" l="1"/>
  <c r="R224" i="16"/>
  <c r="W223" i="16"/>
  <c r="X223" i="16" s="1"/>
  <c r="T224" i="16" l="1"/>
  <c r="R225" i="16"/>
  <c r="W224" i="16"/>
  <c r="X224" i="16" s="1"/>
  <c r="T225" i="16" l="1"/>
  <c r="R226" i="16"/>
  <c r="W225" i="16"/>
  <c r="X225" i="16" s="1"/>
  <c r="T226" i="16" l="1"/>
  <c r="R227" i="16"/>
  <c r="W226" i="16"/>
  <c r="X226" i="16" s="1"/>
  <c r="T227" i="16" l="1"/>
  <c r="R228" i="16"/>
  <c r="W227" i="16"/>
  <c r="X227" i="16" s="1"/>
  <c r="T228" i="16" l="1"/>
  <c r="R229" i="16"/>
  <c r="W228" i="16"/>
  <c r="X228" i="16" s="1"/>
  <c r="T229" i="16" l="1"/>
  <c r="R230" i="16"/>
  <c r="W229" i="16"/>
  <c r="X229" i="16" s="1"/>
  <c r="T230" i="16" l="1"/>
  <c r="R231" i="16"/>
  <c r="W230" i="16"/>
  <c r="X230" i="16" s="1"/>
  <c r="T231" i="16" l="1"/>
  <c r="R232" i="16"/>
  <c r="W231" i="16"/>
  <c r="X231" i="16" s="1"/>
  <c r="T232" i="16" l="1"/>
  <c r="R233" i="16"/>
  <c r="W232" i="16"/>
  <c r="X232" i="16" s="1"/>
  <c r="T233" i="16" l="1"/>
  <c r="R234" i="16"/>
  <c r="W233" i="16"/>
  <c r="X233" i="16" s="1"/>
  <c r="T234" i="16" l="1"/>
  <c r="R235" i="16"/>
  <c r="W234" i="16"/>
  <c r="X234" i="16" s="1"/>
  <c r="T235" i="16" l="1"/>
  <c r="R236" i="16"/>
  <c r="W235" i="16"/>
  <c r="X235" i="16" s="1"/>
  <c r="T236" i="16" l="1"/>
  <c r="R237" i="16"/>
  <c r="W236" i="16"/>
  <c r="X236" i="16" s="1"/>
  <c r="T237" i="16" l="1"/>
  <c r="R238" i="16"/>
  <c r="W237" i="16"/>
  <c r="X237" i="16" s="1"/>
  <c r="T238" i="16" l="1"/>
  <c r="R239" i="16"/>
  <c r="W238" i="16"/>
  <c r="X238" i="16" s="1"/>
  <c r="T239" i="16" l="1"/>
  <c r="R240" i="16"/>
  <c r="W239" i="16"/>
  <c r="X239" i="16" s="1"/>
  <c r="T240" i="16" l="1"/>
  <c r="R241" i="16"/>
  <c r="W240" i="16"/>
  <c r="X240" i="16" s="1"/>
  <c r="T241" i="16" l="1"/>
  <c r="R242" i="16"/>
  <c r="W241" i="16"/>
  <c r="X241" i="16" s="1"/>
  <c r="T242" i="16" l="1"/>
  <c r="R243" i="16"/>
  <c r="W242" i="16"/>
  <c r="X242" i="16" s="1"/>
  <c r="T243" i="16" l="1"/>
  <c r="R244" i="16"/>
  <c r="W243" i="16"/>
  <c r="X243" i="16" s="1"/>
  <c r="T244" i="16" l="1"/>
  <c r="R245" i="16"/>
  <c r="W244" i="16"/>
  <c r="X244" i="16" s="1"/>
  <c r="T245" i="16" l="1"/>
  <c r="R246" i="16"/>
  <c r="W245" i="16"/>
  <c r="X245" i="16" s="1"/>
  <c r="T246" i="16" l="1"/>
  <c r="R247" i="16"/>
  <c r="W246" i="16"/>
  <c r="X246" i="16" s="1"/>
  <c r="T247" i="16" l="1"/>
  <c r="R248" i="16"/>
  <c r="W247" i="16"/>
  <c r="X247" i="16" s="1"/>
  <c r="T248" i="16" l="1"/>
  <c r="R249" i="16"/>
  <c r="W248" i="16"/>
  <c r="X248" i="16" s="1"/>
  <c r="T249" i="16" l="1"/>
  <c r="R250" i="16"/>
  <c r="W249" i="16"/>
  <c r="X249" i="16" s="1"/>
  <c r="T250" i="16" l="1"/>
  <c r="R251" i="16"/>
  <c r="W250" i="16"/>
  <c r="X250" i="16" s="1"/>
  <c r="T251" i="16" l="1"/>
  <c r="R252" i="16"/>
  <c r="W251" i="16"/>
  <c r="X251" i="16" s="1"/>
  <c r="T252" i="16" l="1"/>
  <c r="R253" i="16"/>
  <c r="W252" i="16"/>
  <c r="X252" i="16" s="1"/>
  <c r="T253" i="16" l="1"/>
  <c r="R254" i="16"/>
  <c r="W253" i="16"/>
  <c r="X253" i="16" s="1"/>
  <c r="T254" i="16" l="1"/>
  <c r="R255" i="16"/>
  <c r="W254" i="16"/>
  <c r="X254" i="16" s="1"/>
  <c r="T255" i="16" l="1"/>
  <c r="R256" i="16"/>
  <c r="W255" i="16"/>
  <c r="X255" i="16" s="1"/>
  <c r="T256" i="16" l="1"/>
  <c r="R257" i="16"/>
  <c r="W256" i="16"/>
  <c r="X256" i="16" s="1"/>
  <c r="T257" i="16" l="1"/>
  <c r="R258" i="16"/>
  <c r="W257" i="16"/>
  <c r="X257" i="16" s="1"/>
  <c r="T258" i="16" l="1"/>
  <c r="R259" i="16"/>
  <c r="W258" i="16"/>
  <c r="X258" i="16" s="1"/>
  <c r="T259" i="16" l="1"/>
  <c r="R260" i="16"/>
  <c r="W259" i="16"/>
  <c r="X259" i="16" s="1"/>
  <c r="T260" i="16" l="1"/>
  <c r="R261" i="16"/>
  <c r="W260" i="16"/>
  <c r="X260" i="16" s="1"/>
  <c r="T261" i="16" l="1"/>
  <c r="R262" i="16"/>
  <c r="W261" i="16"/>
  <c r="X261" i="16" s="1"/>
  <c r="T262" i="16" l="1"/>
  <c r="R263" i="16"/>
  <c r="W262" i="16"/>
  <c r="X262" i="16" s="1"/>
  <c r="T263" i="16" l="1"/>
  <c r="R264" i="16"/>
  <c r="W263" i="16"/>
  <c r="X263" i="16" s="1"/>
  <c r="T264" i="16" l="1"/>
  <c r="R265" i="16"/>
  <c r="W264" i="16"/>
  <c r="X264" i="16" s="1"/>
  <c r="T265" i="16" l="1"/>
  <c r="R266" i="16"/>
  <c r="W265" i="16"/>
  <c r="X265" i="16" s="1"/>
  <c r="T266" i="16" l="1"/>
  <c r="R267" i="16"/>
  <c r="W266" i="16"/>
  <c r="X266" i="16" s="1"/>
  <c r="T267" i="16" l="1"/>
  <c r="R268" i="16"/>
  <c r="W267" i="16"/>
  <c r="X267" i="16" s="1"/>
  <c r="T268" i="16" l="1"/>
  <c r="R269" i="16"/>
  <c r="W268" i="16"/>
  <c r="X268" i="16" s="1"/>
  <c r="T269" i="16" l="1"/>
  <c r="R270" i="16"/>
  <c r="W269" i="16"/>
  <c r="X269" i="16" s="1"/>
  <c r="T270" i="16" l="1"/>
  <c r="R271" i="16"/>
  <c r="W270" i="16"/>
  <c r="X270" i="16" s="1"/>
  <c r="T271" i="16" l="1"/>
  <c r="R272" i="16"/>
  <c r="W271" i="16"/>
  <c r="X271" i="16" s="1"/>
  <c r="T272" i="16" l="1"/>
  <c r="R273" i="16"/>
  <c r="W272" i="16"/>
  <c r="X272" i="16" s="1"/>
  <c r="T273" i="16" l="1"/>
  <c r="R274" i="16"/>
  <c r="W273" i="16"/>
  <c r="X273" i="16" s="1"/>
  <c r="T274" i="16" l="1"/>
  <c r="R275" i="16"/>
  <c r="W274" i="16"/>
  <c r="X274" i="16" s="1"/>
  <c r="T275" i="16" l="1"/>
  <c r="R276" i="16"/>
  <c r="W275" i="16"/>
  <c r="X275" i="16" s="1"/>
  <c r="T276" i="16" l="1"/>
  <c r="R277" i="16"/>
  <c r="W276" i="16"/>
  <c r="X276" i="16" s="1"/>
  <c r="T277" i="16" l="1"/>
  <c r="R278" i="16"/>
  <c r="W277" i="16"/>
  <c r="X277" i="16" s="1"/>
  <c r="T278" i="16" l="1"/>
  <c r="R279" i="16"/>
  <c r="W278" i="16"/>
  <c r="X278" i="16" s="1"/>
  <c r="T279" i="16" l="1"/>
  <c r="R280" i="16"/>
  <c r="W279" i="16"/>
  <c r="X279" i="16" s="1"/>
  <c r="T280" i="16" l="1"/>
  <c r="R281" i="16"/>
  <c r="W280" i="16"/>
  <c r="X280" i="16" s="1"/>
  <c r="T281" i="16" l="1"/>
  <c r="R282" i="16"/>
  <c r="W281" i="16"/>
  <c r="X281" i="16" s="1"/>
  <c r="T282" i="16" l="1"/>
  <c r="R283" i="16"/>
  <c r="W282" i="16"/>
  <c r="X282" i="16" s="1"/>
  <c r="T283" i="16" l="1"/>
  <c r="R284" i="16"/>
  <c r="W283" i="16"/>
  <c r="X283" i="16" s="1"/>
  <c r="T284" i="16" l="1"/>
  <c r="R285" i="16"/>
  <c r="W284" i="16"/>
  <c r="X284" i="16" s="1"/>
  <c r="T285" i="16" l="1"/>
  <c r="R286" i="16"/>
  <c r="W285" i="16"/>
  <c r="X285" i="16" s="1"/>
  <c r="T286" i="16" l="1"/>
  <c r="R287" i="16"/>
  <c r="W286" i="16"/>
  <c r="X286" i="16" s="1"/>
  <c r="T287" i="16" l="1"/>
  <c r="R288" i="16"/>
  <c r="W287" i="16"/>
  <c r="X287" i="16" s="1"/>
  <c r="T288" i="16" l="1"/>
  <c r="R289" i="16"/>
  <c r="W288" i="16"/>
  <c r="X288" i="16" s="1"/>
  <c r="T289" i="16" l="1"/>
  <c r="R290" i="16"/>
  <c r="W289" i="16"/>
  <c r="X289" i="16" s="1"/>
  <c r="T290" i="16" l="1"/>
  <c r="R291" i="16"/>
  <c r="W290" i="16"/>
  <c r="X290" i="16" s="1"/>
  <c r="T291" i="16" l="1"/>
  <c r="R292" i="16"/>
  <c r="W291" i="16"/>
  <c r="X291" i="16" s="1"/>
  <c r="T292" i="16" l="1"/>
  <c r="R293" i="16"/>
  <c r="W292" i="16"/>
  <c r="X292" i="16" s="1"/>
  <c r="T293" i="16" l="1"/>
  <c r="R294" i="16"/>
  <c r="W293" i="16"/>
  <c r="X293" i="16" s="1"/>
  <c r="T294" i="16" l="1"/>
  <c r="R295" i="16"/>
  <c r="W294" i="16"/>
  <c r="X294" i="16" s="1"/>
  <c r="T295" i="16" l="1"/>
  <c r="R296" i="16"/>
  <c r="W295" i="16"/>
  <c r="X295" i="16" s="1"/>
  <c r="T296" i="16" l="1"/>
  <c r="R297" i="16"/>
  <c r="W296" i="16"/>
  <c r="X296" i="16" s="1"/>
  <c r="T297" i="16" l="1"/>
  <c r="R298" i="16"/>
  <c r="W297" i="16"/>
  <c r="X297" i="16" s="1"/>
  <c r="T298" i="16" l="1"/>
  <c r="R299" i="16"/>
  <c r="W298" i="16"/>
  <c r="X298" i="16" s="1"/>
  <c r="T299" i="16" l="1"/>
  <c r="R300" i="16"/>
  <c r="W299" i="16"/>
  <c r="X299" i="16" s="1"/>
  <c r="T300" i="16" l="1"/>
  <c r="R301" i="16"/>
  <c r="W300" i="16"/>
  <c r="X300" i="16" s="1"/>
  <c r="T301" i="16" l="1"/>
  <c r="R302" i="16"/>
  <c r="W301" i="16"/>
  <c r="X301" i="16" s="1"/>
  <c r="T302" i="16" l="1"/>
  <c r="R303" i="16"/>
  <c r="W302" i="16"/>
  <c r="X302" i="16" s="1"/>
  <c r="T303" i="16" l="1"/>
  <c r="R304" i="16"/>
  <c r="W303" i="16"/>
  <c r="X303" i="16" s="1"/>
  <c r="T304" i="16" l="1"/>
  <c r="R305" i="16"/>
  <c r="W304" i="16"/>
  <c r="X304" i="16" s="1"/>
  <c r="T305" i="16" l="1"/>
  <c r="R306" i="16"/>
  <c r="W305" i="16"/>
  <c r="X305" i="16" s="1"/>
  <c r="T306" i="16" l="1"/>
  <c r="R307" i="16"/>
  <c r="W306" i="16"/>
  <c r="X306" i="16" s="1"/>
  <c r="T307" i="16" l="1"/>
  <c r="R308" i="16"/>
  <c r="W307" i="16"/>
  <c r="X307" i="16" s="1"/>
  <c r="T308" i="16" l="1"/>
  <c r="R309" i="16"/>
  <c r="W308" i="16"/>
  <c r="X308" i="16" s="1"/>
  <c r="T309" i="16" l="1"/>
  <c r="R310" i="16"/>
  <c r="W309" i="16"/>
  <c r="X309" i="16" s="1"/>
  <c r="T310" i="16" l="1"/>
  <c r="R311" i="16"/>
  <c r="W310" i="16"/>
  <c r="X310" i="16" s="1"/>
  <c r="T311" i="16" l="1"/>
  <c r="R312" i="16"/>
  <c r="W311" i="16"/>
  <c r="X311" i="16" s="1"/>
  <c r="T312" i="16" l="1"/>
  <c r="R313" i="16"/>
  <c r="W312" i="16"/>
  <c r="X312" i="16" s="1"/>
  <c r="T313" i="16" l="1"/>
  <c r="R314" i="16"/>
  <c r="W313" i="16"/>
  <c r="X313" i="16" s="1"/>
  <c r="T314" i="16" l="1"/>
  <c r="R315" i="16"/>
  <c r="W314" i="16"/>
  <c r="X314" i="16" s="1"/>
  <c r="T315" i="16" l="1"/>
  <c r="R316" i="16"/>
  <c r="W315" i="16"/>
  <c r="X315" i="16" s="1"/>
  <c r="T316" i="16" l="1"/>
  <c r="R317" i="16"/>
  <c r="W316" i="16"/>
  <c r="X316" i="16" s="1"/>
  <c r="T317" i="16" l="1"/>
  <c r="R318" i="16"/>
  <c r="W317" i="16"/>
  <c r="X317" i="16" s="1"/>
  <c r="T318" i="16" l="1"/>
  <c r="R319" i="16"/>
  <c r="W318" i="16"/>
  <c r="X318" i="16" s="1"/>
  <c r="T319" i="16" l="1"/>
  <c r="R320" i="16"/>
  <c r="W319" i="16"/>
  <c r="X319" i="16" s="1"/>
  <c r="T320" i="16" l="1"/>
  <c r="R321" i="16"/>
  <c r="W320" i="16"/>
  <c r="X320" i="16" s="1"/>
  <c r="T321" i="16" l="1"/>
  <c r="R322" i="16"/>
  <c r="W321" i="16"/>
  <c r="X321" i="16" s="1"/>
  <c r="T322" i="16" l="1"/>
  <c r="R323" i="16"/>
  <c r="W322" i="16"/>
  <c r="X322" i="16" s="1"/>
  <c r="T323" i="16" l="1"/>
  <c r="R324" i="16"/>
  <c r="W323" i="16"/>
  <c r="X323" i="16" s="1"/>
  <c r="T324" i="16" l="1"/>
  <c r="R325" i="16"/>
  <c r="W324" i="16"/>
  <c r="X324" i="16" s="1"/>
  <c r="T325" i="16" l="1"/>
  <c r="R326" i="16"/>
  <c r="W325" i="16"/>
  <c r="X325" i="16" s="1"/>
  <c r="T326" i="16" l="1"/>
  <c r="R327" i="16"/>
  <c r="W326" i="16"/>
  <c r="X326" i="16" s="1"/>
  <c r="T327" i="16" l="1"/>
  <c r="R328" i="16"/>
  <c r="W327" i="16"/>
  <c r="X327" i="16" s="1"/>
  <c r="T328" i="16" l="1"/>
  <c r="R329" i="16"/>
  <c r="W328" i="16"/>
  <c r="X328" i="16" s="1"/>
  <c r="T329" i="16" l="1"/>
  <c r="R330" i="16"/>
  <c r="W329" i="16"/>
  <c r="X329" i="16" s="1"/>
  <c r="T330" i="16" l="1"/>
  <c r="R331" i="16"/>
  <c r="W330" i="16"/>
  <c r="X330" i="16" s="1"/>
  <c r="T331" i="16" l="1"/>
  <c r="R332" i="16"/>
  <c r="W331" i="16"/>
  <c r="X331" i="16" s="1"/>
  <c r="T332" i="16" l="1"/>
  <c r="R333" i="16"/>
  <c r="W332" i="16"/>
  <c r="X332" i="16" s="1"/>
  <c r="T333" i="16" l="1"/>
  <c r="R334" i="16"/>
  <c r="W333" i="16"/>
  <c r="X333" i="16" s="1"/>
  <c r="T334" i="16" l="1"/>
  <c r="R335" i="16"/>
  <c r="W334" i="16"/>
  <c r="X334" i="16" s="1"/>
  <c r="T335" i="16" l="1"/>
  <c r="R336" i="16"/>
  <c r="W335" i="16"/>
  <c r="X335" i="16" s="1"/>
  <c r="T336" i="16" l="1"/>
  <c r="R337" i="16"/>
  <c r="W336" i="16"/>
  <c r="X336" i="16" s="1"/>
  <c r="T337" i="16" l="1"/>
  <c r="R338" i="16"/>
  <c r="W337" i="16"/>
  <c r="X337" i="16" s="1"/>
  <c r="T338" i="16" l="1"/>
  <c r="R339" i="16"/>
  <c r="W338" i="16"/>
  <c r="X338" i="16" s="1"/>
  <c r="T339" i="16" l="1"/>
  <c r="R340" i="16"/>
  <c r="W339" i="16"/>
  <c r="X339" i="16" s="1"/>
  <c r="T340" i="16" l="1"/>
  <c r="R341" i="16"/>
  <c r="W340" i="16"/>
  <c r="X340" i="16" s="1"/>
  <c r="T341" i="16" l="1"/>
  <c r="R342" i="16"/>
  <c r="W341" i="16"/>
  <c r="X341" i="16" s="1"/>
  <c r="T342" i="16" l="1"/>
  <c r="R343" i="16"/>
  <c r="W342" i="16"/>
  <c r="X342" i="16" s="1"/>
  <c r="T343" i="16" l="1"/>
  <c r="R344" i="16"/>
  <c r="W343" i="16"/>
  <c r="X343" i="16" s="1"/>
  <c r="T344" i="16" l="1"/>
  <c r="R345" i="16"/>
  <c r="W344" i="16"/>
  <c r="X344" i="16" s="1"/>
  <c r="T345" i="16" l="1"/>
  <c r="R346" i="16"/>
  <c r="W345" i="16"/>
  <c r="X345" i="16" s="1"/>
  <c r="T346" i="16" l="1"/>
  <c r="R347" i="16"/>
  <c r="W346" i="16"/>
  <c r="X346" i="16" s="1"/>
  <c r="T347" i="16" l="1"/>
  <c r="R348" i="16"/>
  <c r="W347" i="16"/>
  <c r="X347" i="16" s="1"/>
  <c r="T348" i="16" l="1"/>
  <c r="R349" i="16"/>
  <c r="W348" i="16"/>
  <c r="X348" i="16" s="1"/>
  <c r="T349" i="16" l="1"/>
  <c r="R350" i="16"/>
  <c r="W349" i="16"/>
  <c r="X349" i="16" s="1"/>
  <c r="T350" i="16" l="1"/>
  <c r="R351" i="16"/>
  <c r="W350" i="16"/>
  <c r="X350" i="16" s="1"/>
  <c r="T351" i="16" l="1"/>
  <c r="R352" i="16"/>
  <c r="W351" i="16"/>
  <c r="X351" i="16" s="1"/>
  <c r="T352" i="16" l="1"/>
  <c r="R353" i="16"/>
  <c r="W352" i="16"/>
  <c r="X352" i="16" s="1"/>
  <c r="T353" i="16" l="1"/>
  <c r="R354" i="16"/>
  <c r="W353" i="16"/>
  <c r="X353" i="16" s="1"/>
  <c r="T354" i="16" l="1"/>
  <c r="R355" i="16"/>
  <c r="W354" i="16"/>
  <c r="X354" i="16" s="1"/>
  <c r="T355" i="16" l="1"/>
  <c r="R356" i="16"/>
  <c r="W355" i="16"/>
  <c r="X355" i="16" s="1"/>
  <c r="T356" i="16" l="1"/>
  <c r="R357" i="16"/>
  <c r="W356" i="16"/>
  <c r="X356" i="16" s="1"/>
  <c r="T357" i="16" l="1"/>
  <c r="R358" i="16"/>
  <c r="W357" i="16"/>
  <c r="X357" i="16" s="1"/>
  <c r="T358" i="16" l="1"/>
  <c r="R359" i="16"/>
  <c r="W358" i="16"/>
  <c r="X358" i="16" s="1"/>
  <c r="T359" i="16" l="1"/>
  <c r="R360" i="16"/>
  <c r="W359" i="16"/>
  <c r="X359" i="16" s="1"/>
  <c r="T360" i="16" l="1"/>
  <c r="R361" i="16"/>
  <c r="W360" i="16"/>
  <c r="X360" i="16" s="1"/>
  <c r="T361" i="16" l="1"/>
  <c r="R362" i="16"/>
  <c r="W361" i="16"/>
  <c r="X361" i="16" s="1"/>
  <c r="T362" i="16" l="1"/>
  <c r="R363" i="16"/>
  <c r="W362" i="16"/>
  <c r="X362" i="16" s="1"/>
  <c r="T363" i="16" l="1"/>
  <c r="R364" i="16"/>
  <c r="W363" i="16"/>
  <c r="X363" i="16" s="1"/>
  <c r="T364" i="16" l="1"/>
  <c r="R365" i="16"/>
  <c r="W364" i="16"/>
  <c r="X364" i="16" s="1"/>
  <c r="T365" i="16" l="1"/>
  <c r="R366" i="16"/>
  <c r="W365" i="16"/>
  <c r="X365" i="16" s="1"/>
  <c r="T366" i="16" l="1"/>
  <c r="R367" i="16"/>
  <c r="W366" i="16"/>
  <c r="X366" i="16" s="1"/>
  <c r="T367" i="16" l="1"/>
  <c r="R368" i="16"/>
  <c r="W367" i="16"/>
  <c r="X367" i="16" s="1"/>
  <c r="T368" i="16" l="1"/>
  <c r="R369" i="16"/>
  <c r="W368" i="16"/>
  <c r="X368" i="16" s="1"/>
  <c r="T369" i="16" l="1"/>
  <c r="R370" i="16"/>
  <c r="W369" i="16"/>
  <c r="X369" i="16" s="1"/>
  <c r="T370" i="16" l="1"/>
  <c r="R371" i="16"/>
  <c r="W370" i="16"/>
  <c r="X370" i="16" s="1"/>
  <c r="T371" i="16" l="1"/>
  <c r="R372" i="16"/>
  <c r="W371" i="16"/>
  <c r="X371" i="16" s="1"/>
  <c r="T372" i="16" l="1"/>
  <c r="R373" i="16"/>
  <c r="W372" i="16"/>
  <c r="X372" i="16" s="1"/>
  <c r="T373" i="16" l="1"/>
  <c r="R374" i="16"/>
  <c r="W373" i="16"/>
  <c r="X373" i="16" s="1"/>
  <c r="C4" i="16" l="1"/>
  <c r="T374" i="16"/>
  <c r="T12" i="16" s="1"/>
  <c r="W374" i="16"/>
  <c r="X374" i="16" s="1"/>
  <c r="X8" i="16" l="1"/>
  <c r="AA16" i="16"/>
  <c r="AA17" i="16" s="1"/>
  <c r="S9" i="16" s="1"/>
  <c r="Q13" i="16" s="1"/>
  <c r="S13" i="16" l="1"/>
  <c r="U12" i="16"/>
  <c r="V12" i="16" s="1"/>
  <c r="U13" i="16"/>
  <c r="V13" i="16" s="1"/>
  <c r="Q14" i="16"/>
  <c r="U14" i="16"/>
  <c r="S14" i="16" l="1"/>
  <c r="V14" i="16"/>
  <c r="Q15" i="16"/>
  <c r="S15" i="16" l="1"/>
  <c r="Q16" i="16"/>
  <c r="U15" i="16"/>
  <c r="V15" i="16" s="1"/>
  <c r="S16" i="16" l="1"/>
  <c r="Q17" i="16"/>
  <c r="U16" i="16"/>
  <c r="V16" i="16" s="1"/>
  <c r="S17" i="16" l="1"/>
  <c r="Q18" i="16"/>
  <c r="U17" i="16"/>
  <c r="V17" i="16" s="1"/>
  <c r="U18" i="16" l="1"/>
  <c r="V18" i="16" s="1"/>
  <c r="S18" i="16"/>
  <c r="Q19" i="16"/>
  <c r="S19" i="16" l="1"/>
  <c r="Q20" i="16"/>
  <c r="U20" i="16"/>
  <c r="U19" i="16"/>
  <c r="V19" i="16" s="1"/>
  <c r="S20" i="16" l="1"/>
  <c r="Q21" i="16"/>
  <c r="V20" i="16"/>
  <c r="U21" i="16"/>
  <c r="V21" i="16" l="1"/>
  <c r="S21" i="16"/>
  <c r="Q22" i="16"/>
  <c r="S22" i="16" l="1"/>
  <c r="Q23" i="16"/>
  <c r="U22" i="16"/>
  <c r="V22" i="16" s="1"/>
  <c r="S23" i="16" l="1"/>
  <c r="Q24" i="16"/>
  <c r="U23" i="16"/>
  <c r="V23" i="16" s="1"/>
  <c r="S24" i="16" l="1"/>
  <c r="Q25" i="16"/>
  <c r="U24" i="16"/>
  <c r="V24" i="16" s="1"/>
  <c r="S25" i="16" l="1"/>
  <c r="Q26" i="16"/>
  <c r="U25" i="16"/>
  <c r="V25" i="16" s="1"/>
  <c r="S26" i="16" l="1"/>
  <c r="Q27" i="16"/>
  <c r="U26" i="16"/>
  <c r="V26" i="16" s="1"/>
  <c r="S27" i="16" l="1"/>
  <c r="Q28" i="16"/>
  <c r="U27" i="16"/>
  <c r="V27" i="16" s="1"/>
  <c r="S28" i="16" l="1"/>
  <c r="Q29" i="16"/>
  <c r="U28" i="16"/>
  <c r="V28" i="16" s="1"/>
  <c r="S29" i="16" l="1"/>
  <c r="Q30" i="16"/>
  <c r="U29" i="16"/>
  <c r="V29" i="16" s="1"/>
  <c r="S30" i="16" l="1"/>
  <c r="Q31" i="16"/>
  <c r="U30" i="16"/>
  <c r="V30" i="16" s="1"/>
  <c r="S31" i="16" l="1"/>
  <c r="Q32" i="16"/>
  <c r="U31" i="16"/>
  <c r="V31" i="16" s="1"/>
  <c r="S32" i="16" l="1"/>
  <c r="Q33" i="16"/>
  <c r="U32" i="16"/>
  <c r="V32" i="16" s="1"/>
  <c r="S33" i="16" l="1"/>
  <c r="Q34" i="16"/>
  <c r="U33" i="16"/>
  <c r="V33" i="16" s="1"/>
  <c r="S34" i="16" l="1"/>
  <c r="Q35" i="16"/>
  <c r="U34" i="16"/>
  <c r="V34" i="16" s="1"/>
  <c r="S35" i="16" l="1"/>
  <c r="Q36" i="16"/>
  <c r="U35" i="16"/>
  <c r="V35" i="16" s="1"/>
  <c r="S36" i="16" l="1"/>
  <c r="Q37" i="16"/>
  <c r="U36" i="16"/>
  <c r="V36" i="16" s="1"/>
  <c r="S37" i="16" l="1"/>
  <c r="Q38" i="16"/>
  <c r="U37" i="16"/>
  <c r="V37" i="16" s="1"/>
  <c r="S38" i="16" l="1"/>
  <c r="Q39" i="16"/>
  <c r="U38" i="16"/>
  <c r="V38" i="16" s="1"/>
  <c r="S39" i="16" l="1"/>
  <c r="Q40" i="16"/>
  <c r="U39" i="16"/>
  <c r="V39" i="16" s="1"/>
  <c r="S40" i="16" l="1"/>
  <c r="Q41" i="16"/>
  <c r="U40" i="16"/>
  <c r="V40" i="16" s="1"/>
  <c r="S41" i="16" l="1"/>
  <c r="Q42" i="16"/>
  <c r="U41" i="16"/>
  <c r="V41" i="16" s="1"/>
  <c r="S42" i="16" l="1"/>
  <c r="Q43" i="16"/>
  <c r="U42" i="16"/>
  <c r="V42" i="16" s="1"/>
  <c r="S43" i="16" l="1"/>
  <c r="Q44" i="16"/>
  <c r="U43" i="16"/>
  <c r="V43" i="16" s="1"/>
  <c r="S44" i="16" l="1"/>
  <c r="Q45" i="16"/>
  <c r="U44" i="16"/>
  <c r="V44" i="16" s="1"/>
  <c r="S45" i="16" l="1"/>
  <c r="Q46" i="16"/>
  <c r="U45" i="16"/>
  <c r="V45" i="16" s="1"/>
  <c r="S46" i="16" l="1"/>
  <c r="Q47" i="16"/>
  <c r="U46" i="16"/>
  <c r="V46" i="16" s="1"/>
  <c r="S47" i="16" l="1"/>
  <c r="Q48" i="16"/>
  <c r="U47" i="16"/>
  <c r="V47" i="16" s="1"/>
  <c r="S48" i="16" l="1"/>
  <c r="Q49" i="16"/>
  <c r="U48" i="16"/>
  <c r="V48" i="16" s="1"/>
  <c r="S49" i="16" l="1"/>
  <c r="Q50" i="16"/>
  <c r="U49" i="16"/>
  <c r="V49" i="16" s="1"/>
  <c r="S50" i="16" l="1"/>
  <c r="Q51" i="16"/>
  <c r="U50" i="16"/>
  <c r="V50" i="16" s="1"/>
  <c r="S51" i="16" l="1"/>
  <c r="Q52" i="16"/>
  <c r="U51" i="16"/>
  <c r="V51" i="16" s="1"/>
  <c r="S52" i="16" l="1"/>
  <c r="Q53" i="16"/>
  <c r="U52" i="16"/>
  <c r="V52" i="16" s="1"/>
  <c r="S53" i="16" l="1"/>
  <c r="Q54" i="16"/>
  <c r="U53" i="16"/>
  <c r="V53" i="16" s="1"/>
  <c r="S54" i="16" l="1"/>
  <c r="Q55" i="16"/>
  <c r="U54" i="16"/>
  <c r="V54" i="16" s="1"/>
  <c r="S55" i="16" l="1"/>
  <c r="Q56" i="16"/>
  <c r="U55" i="16"/>
  <c r="V55" i="16" s="1"/>
  <c r="S56" i="16" l="1"/>
  <c r="Q57" i="16"/>
  <c r="U56" i="16"/>
  <c r="V56" i="16" s="1"/>
  <c r="S57" i="16" l="1"/>
  <c r="Q58" i="16"/>
  <c r="U57" i="16"/>
  <c r="V57" i="16" s="1"/>
  <c r="S58" i="16" l="1"/>
  <c r="Q59" i="16"/>
  <c r="U58" i="16"/>
  <c r="V58" i="16" s="1"/>
  <c r="S59" i="16" l="1"/>
  <c r="Q60" i="16"/>
  <c r="U59" i="16"/>
  <c r="V59" i="16" s="1"/>
  <c r="S60" i="16" l="1"/>
  <c r="Q61" i="16"/>
  <c r="U60" i="16"/>
  <c r="V60" i="16" s="1"/>
  <c r="S61" i="16" l="1"/>
  <c r="Q62" i="16"/>
  <c r="U61" i="16"/>
  <c r="V61" i="16" s="1"/>
  <c r="S62" i="16" l="1"/>
  <c r="Q63" i="16"/>
  <c r="U62" i="16"/>
  <c r="V62" i="16" s="1"/>
  <c r="S63" i="16" l="1"/>
  <c r="Q64" i="16"/>
  <c r="U63" i="16"/>
  <c r="V63" i="16" s="1"/>
  <c r="S64" i="16" l="1"/>
  <c r="Q65" i="16"/>
  <c r="U64" i="16"/>
  <c r="V64" i="16" s="1"/>
  <c r="S65" i="16" l="1"/>
  <c r="Q66" i="16"/>
  <c r="U65" i="16"/>
  <c r="V65" i="16" s="1"/>
  <c r="S66" i="16" l="1"/>
  <c r="Q67" i="16"/>
  <c r="U66" i="16"/>
  <c r="V66" i="16" s="1"/>
  <c r="S67" i="16" l="1"/>
  <c r="Q68" i="16"/>
  <c r="U67" i="16"/>
  <c r="V67" i="16" s="1"/>
  <c r="S68" i="16" l="1"/>
  <c r="Q69" i="16"/>
  <c r="U68" i="16"/>
  <c r="V68" i="16" s="1"/>
  <c r="S69" i="16" l="1"/>
  <c r="Q70" i="16"/>
  <c r="U69" i="16"/>
  <c r="V69" i="16" s="1"/>
  <c r="S70" i="16" l="1"/>
  <c r="Q71" i="16"/>
  <c r="U70" i="16"/>
  <c r="V70" i="16" s="1"/>
  <c r="S71" i="16" l="1"/>
  <c r="Q72" i="16"/>
  <c r="U71" i="16"/>
  <c r="V71" i="16" s="1"/>
  <c r="S72" i="16" l="1"/>
  <c r="Q73" i="16"/>
  <c r="U72" i="16"/>
  <c r="V72" i="16" s="1"/>
  <c r="S73" i="16" l="1"/>
  <c r="Q74" i="16"/>
  <c r="U73" i="16"/>
  <c r="V73" i="16" s="1"/>
  <c r="S74" i="16" l="1"/>
  <c r="Q75" i="16"/>
  <c r="U74" i="16"/>
  <c r="V74" i="16" s="1"/>
  <c r="S75" i="16" l="1"/>
  <c r="Q76" i="16"/>
  <c r="U75" i="16"/>
  <c r="V75" i="16" s="1"/>
  <c r="S76" i="16" l="1"/>
  <c r="Q77" i="16"/>
  <c r="U76" i="16"/>
  <c r="V76" i="16" s="1"/>
  <c r="S77" i="16" l="1"/>
  <c r="Q78" i="16"/>
  <c r="U77" i="16"/>
  <c r="V77" i="16" s="1"/>
  <c r="S78" i="16" l="1"/>
  <c r="Q79" i="16"/>
  <c r="U78" i="16"/>
  <c r="V78" i="16" s="1"/>
  <c r="S79" i="16" l="1"/>
  <c r="Q80" i="16"/>
  <c r="U79" i="16"/>
  <c r="V79" i="16" s="1"/>
  <c r="S80" i="16" l="1"/>
  <c r="Q81" i="16"/>
  <c r="U80" i="16"/>
  <c r="V80" i="16" s="1"/>
  <c r="S81" i="16" l="1"/>
  <c r="Q82" i="16"/>
  <c r="U81" i="16"/>
  <c r="V81" i="16" s="1"/>
  <c r="S82" i="16" l="1"/>
  <c r="Q83" i="16"/>
  <c r="U82" i="16"/>
  <c r="V82" i="16" s="1"/>
  <c r="S83" i="16" l="1"/>
  <c r="Q84" i="16"/>
  <c r="U83" i="16"/>
  <c r="V83" i="16" s="1"/>
  <c r="S84" i="16" l="1"/>
  <c r="Q85" i="16"/>
  <c r="U84" i="16"/>
  <c r="V84" i="16" s="1"/>
  <c r="S85" i="16" l="1"/>
  <c r="Q86" i="16"/>
  <c r="U85" i="16"/>
  <c r="V85" i="16" s="1"/>
  <c r="S86" i="16" l="1"/>
  <c r="Q87" i="16"/>
  <c r="U86" i="16"/>
  <c r="V86" i="16" s="1"/>
  <c r="S87" i="16" l="1"/>
  <c r="Q88" i="16"/>
  <c r="U87" i="16"/>
  <c r="V87" i="16" s="1"/>
  <c r="Q89" i="16" l="1"/>
  <c r="S88" i="16"/>
  <c r="U88" i="16"/>
  <c r="V88" i="16" s="1"/>
  <c r="S89" i="16" l="1"/>
  <c r="Q90" i="16"/>
  <c r="U89" i="16"/>
  <c r="V89" i="16" s="1"/>
  <c r="S90" i="16" l="1"/>
  <c r="Q91" i="16"/>
  <c r="U90" i="16"/>
  <c r="V90" i="16" s="1"/>
  <c r="S91" i="16" l="1"/>
  <c r="Q92" i="16"/>
  <c r="U91" i="16"/>
  <c r="V91" i="16" s="1"/>
  <c r="S92" i="16" l="1"/>
  <c r="Q93" i="16"/>
  <c r="U92" i="16"/>
  <c r="V92" i="16" s="1"/>
  <c r="S93" i="16" l="1"/>
  <c r="Q94" i="16"/>
  <c r="U93" i="16"/>
  <c r="V93" i="16" s="1"/>
  <c r="S94" i="16" l="1"/>
  <c r="Q95" i="16"/>
  <c r="U94" i="16"/>
  <c r="V94" i="16" s="1"/>
  <c r="S95" i="16" l="1"/>
  <c r="Q96" i="16"/>
  <c r="U95" i="16"/>
  <c r="V95" i="16" s="1"/>
  <c r="Q97" i="16" l="1"/>
  <c r="S96" i="16"/>
  <c r="U96" i="16"/>
  <c r="V96" i="16" s="1"/>
  <c r="S97" i="16" l="1"/>
  <c r="Q98" i="16"/>
  <c r="U97" i="16"/>
  <c r="V97" i="16" s="1"/>
  <c r="S98" i="16" l="1"/>
  <c r="Q99" i="16"/>
  <c r="U98" i="16"/>
  <c r="V98" i="16" s="1"/>
  <c r="S99" i="16" l="1"/>
  <c r="Q100" i="16"/>
  <c r="U99" i="16"/>
  <c r="V99" i="16" s="1"/>
  <c r="S100" i="16" l="1"/>
  <c r="Q101" i="16"/>
  <c r="U100" i="16"/>
  <c r="V100" i="16" s="1"/>
  <c r="S101" i="16" l="1"/>
  <c r="Q102" i="16"/>
  <c r="U101" i="16"/>
  <c r="V101" i="16" s="1"/>
  <c r="S102" i="16" l="1"/>
  <c r="Q103" i="16"/>
  <c r="U102" i="16"/>
  <c r="V102" i="16" s="1"/>
  <c r="S103" i="16" l="1"/>
  <c r="Q104" i="16"/>
  <c r="U103" i="16"/>
  <c r="V103" i="16" s="1"/>
  <c r="Q105" i="16" l="1"/>
  <c r="S104" i="16"/>
  <c r="U104" i="16"/>
  <c r="V104" i="16" s="1"/>
  <c r="S105" i="16" l="1"/>
  <c r="Q106" i="16"/>
  <c r="U105" i="16"/>
  <c r="V105" i="16" s="1"/>
  <c r="S106" i="16" l="1"/>
  <c r="Q107" i="16"/>
  <c r="U106" i="16"/>
  <c r="V106" i="16" s="1"/>
  <c r="S107" i="16" l="1"/>
  <c r="Q108" i="16"/>
  <c r="U107" i="16"/>
  <c r="V107" i="16" s="1"/>
  <c r="S108" i="16" l="1"/>
  <c r="Q109" i="16"/>
  <c r="U108" i="16"/>
  <c r="V108" i="16" s="1"/>
  <c r="S109" i="16" l="1"/>
  <c r="Q110" i="16"/>
  <c r="U109" i="16"/>
  <c r="V109" i="16" s="1"/>
  <c r="S110" i="16" l="1"/>
  <c r="Q111" i="16"/>
  <c r="U110" i="16"/>
  <c r="V110" i="16" s="1"/>
  <c r="S111" i="16" l="1"/>
  <c r="Q112" i="16"/>
  <c r="U111" i="16"/>
  <c r="V111" i="16" s="1"/>
  <c r="Q113" i="16" l="1"/>
  <c r="S112" i="16"/>
  <c r="U112" i="16"/>
  <c r="V112" i="16" s="1"/>
  <c r="S113" i="16" l="1"/>
  <c r="Q114" i="16"/>
  <c r="U113" i="16"/>
  <c r="V113" i="16" s="1"/>
  <c r="S114" i="16" l="1"/>
  <c r="Q115" i="16"/>
  <c r="U114" i="16"/>
  <c r="V114" i="16" s="1"/>
  <c r="S115" i="16" l="1"/>
  <c r="Q116" i="16"/>
  <c r="U115" i="16"/>
  <c r="V115" i="16" s="1"/>
  <c r="S116" i="16" l="1"/>
  <c r="Q117" i="16"/>
  <c r="U116" i="16"/>
  <c r="V116" i="16" s="1"/>
  <c r="S117" i="16" l="1"/>
  <c r="Q118" i="16"/>
  <c r="U117" i="16"/>
  <c r="V117" i="16" s="1"/>
  <c r="S118" i="16" l="1"/>
  <c r="Q119" i="16"/>
  <c r="U118" i="16"/>
  <c r="V118" i="16" s="1"/>
  <c r="S119" i="16" l="1"/>
  <c r="Q120" i="16"/>
  <c r="U119" i="16"/>
  <c r="V119" i="16" s="1"/>
  <c r="Q121" i="16" l="1"/>
  <c r="S120" i="16"/>
  <c r="U120" i="16"/>
  <c r="V120" i="16" s="1"/>
  <c r="S121" i="16" l="1"/>
  <c r="Q122" i="16"/>
  <c r="U121" i="16"/>
  <c r="V121" i="16" s="1"/>
  <c r="S122" i="16" l="1"/>
  <c r="Q123" i="16"/>
  <c r="U122" i="16"/>
  <c r="V122" i="16" s="1"/>
  <c r="S123" i="16" l="1"/>
  <c r="Q124" i="16"/>
  <c r="U123" i="16"/>
  <c r="V123" i="16" s="1"/>
  <c r="S124" i="16" l="1"/>
  <c r="Q125" i="16"/>
  <c r="U124" i="16"/>
  <c r="V124" i="16" s="1"/>
  <c r="S125" i="16" l="1"/>
  <c r="Q126" i="16"/>
  <c r="U125" i="16"/>
  <c r="V125" i="16" s="1"/>
  <c r="S126" i="16" l="1"/>
  <c r="Q127" i="16"/>
  <c r="U126" i="16"/>
  <c r="V126" i="16" s="1"/>
  <c r="S127" i="16" l="1"/>
  <c r="Q128" i="16"/>
  <c r="U127" i="16"/>
  <c r="V127" i="16" s="1"/>
  <c r="S128" i="16" l="1"/>
  <c r="Q129" i="16"/>
  <c r="U128" i="16"/>
  <c r="V128" i="16" s="1"/>
  <c r="S129" i="16" l="1"/>
  <c r="Q130" i="16"/>
  <c r="U129" i="16"/>
  <c r="V129" i="16" s="1"/>
  <c r="S130" i="16" l="1"/>
  <c r="Q131" i="16"/>
  <c r="U130" i="16"/>
  <c r="V130" i="16" s="1"/>
  <c r="S131" i="16" l="1"/>
  <c r="Q132" i="16"/>
  <c r="U131" i="16"/>
  <c r="V131" i="16" s="1"/>
  <c r="S132" i="16" l="1"/>
  <c r="Q133" i="16"/>
  <c r="U132" i="16"/>
  <c r="V132" i="16" s="1"/>
  <c r="S133" i="16" l="1"/>
  <c r="Q134" i="16"/>
  <c r="U133" i="16"/>
  <c r="V133" i="16" s="1"/>
  <c r="S134" i="16" l="1"/>
  <c r="Q135" i="16"/>
  <c r="U134" i="16"/>
  <c r="V134" i="16" s="1"/>
  <c r="S135" i="16" l="1"/>
  <c r="Q136" i="16"/>
  <c r="U135" i="16"/>
  <c r="V135" i="16" s="1"/>
  <c r="S136" i="16" l="1"/>
  <c r="Q137" i="16"/>
  <c r="U136" i="16"/>
  <c r="V136" i="16" s="1"/>
  <c r="S137" i="16" l="1"/>
  <c r="Q138" i="16"/>
  <c r="U137" i="16"/>
  <c r="V137" i="16" s="1"/>
  <c r="S138" i="16" l="1"/>
  <c r="Q139" i="16"/>
  <c r="U138" i="16"/>
  <c r="V138" i="16" s="1"/>
  <c r="S139" i="16" l="1"/>
  <c r="Q140" i="16"/>
  <c r="U139" i="16"/>
  <c r="V139" i="16" s="1"/>
  <c r="S140" i="16" l="1"/>
  <c r="Q141" i="16"/>
  <c r="U140" i="16"/>
  <c r="V140" i="16" s="1"/>
  <c r="S141" i="16" l="1"/>
  <c r="Q142" i="16"/>
  <c r="U141" i="16"/>
  <c r="V141" i="16" s="1"/>
  <c r="S142" i="16" l="1"/>
  <c r="Q143" i="16"/>
  <c r="U142" i="16"/>
  <c r="V142" i="16" s="1"/>
  <c r="S143" i="16" l="1"/>
  <c r="Q144" i="16"/>
  <c r="U143" i="16"/>
  <c r="V143" i="16" s="1"/>
  <c r="Q145" i="16" l="1"/>
  <c r="S144" i="16"/>
  <c r="U144" i="16"/>
  <c r="V144" i="16" s="1"/>
  <c r="S145" i="16" l="1"/>
  <c r="Q146" i="16"/>
  <c r="U145" i="16"/>
  <c r="V145" i="16" s="1"/>
  <c r="S146" i="16" l="1"/>
  <c r="Q147" i="16"/>
  <c r="U146" i="16"/>
  <c r="V146" i="16" s="1"/>
  <c r="S147" i="16" l="1"/>
  <c r="Q148" i="16"/>
  <c r="U147" i="16"/>
  <c r="V147" i="16" s="1"/>
  <c r="S148" i="16" l="1"/>
  <c r="Q149" i="16"/>
  <c r="U148" i="16"/>
  <c r="V148" i="16" s="1"/>
  <c r="S149" i="16" l="1"/>
  <c r="Q150" i="16"/>
  <c r="U149" i="16"/>
  <c r="V149" i="16" s="1"/>
  <c r="S150" i="16" l="1"/>
  <c r="Q151" i="16"/>
  <c r="U150" i="16"/>
  <c r="V150" i="16" s="1"/>
  <c r="S151" i="16" l="1"/>
  <c r="Q152" i="16"/>
  <c r="U151" i="16"/>
  <c r="V151" i="16" s="1"/>
  <c r="Q153" i="16" l="1"/>
  <c r="S152" i="16"/>
  <c r="U152" i="16"/>
  <c r="V152" i="16" s="1"/>
  <c r="S153" i="16" l="1"/>
  <c r="Q154" i="16"/>
  <c r="U153" i="16"/>
  <c r="V153" i="16" s="1"/>
  <c r="S154" i="16" l="1"/>
  <c r="Q155" i="16"/>
  <c r="U154" i="16"/>
  <c r="V154" i="16" s="1"/>
  <c r="S155" i="16" l="1"/>
  <c r="Q156" i="16"/>
  <c r="U155" i="16"/>
  <c r="V155" i="16" s="1"/>
  <c r="S156" i="16" l="1"/>
  <c r="Q157" i="16"/>
  <c r="U156" i="16"/>
  <c r="V156" i="16" s="1"/>
  <c r="S157" i="16" l="1"/>
  <c r="Q158" i="16"/>
  <c r="U157" i="16"/>
  <c r="V157" i="16" s="1"/>
  <c r="S158" i="16" l="1"/>
  <c r="Q159" i="16"/>
  <c r="U158" i="16"/>
  <c r="V158" i="16" s="1"/>
  <c r="S159" i="16" l="1"/>
  <c r="Q160" i="16"/>
  <c r="U159" i="16"/>
  <c r="V159" i="16" s="1"/>
  <c r="Q161" i="16" l="1"/>
  <c r="S160" i="16"/>
  <c r="U160" i="16"/>
  <c r="V160" i="16" s="1"/>
  <c r="S161" i="16" l="1"/>
  <c r="Q162" i="16"/>
  <c r="U161" i="16"/>
  <c r="V161" i="16" s="1"/>
  <c r="S162" i="16" l="1"/>
  <c r="Q163" i="16"/>
  <c r="U162" i="16"/>
  <c r="V162" i="16" s="1"/>
  <c r="S163" i="16" l="1"/>
  <c r="Q164" i="16"/>
  <c r="U163" i="16"/>
  <c r="V163" i="16" s="1"/>
  <c r="S164" i="16" l="1"/>
  <c r="Q165" i="16"/>
  <c r="U164" i="16"/>
  <c r="V164" i="16" s="1"/>
  <c r="S165" i="16" l="1"/>
  <c r="Q166" i="16"/>
  <c r="U165" i="16"/>
  <c r="V165" i="16" s="1"/>
  <c r="S166" i="16" l="1"/>
  <c r="Q167" i="16"/>
  <c r="U166" i="16"/>
  <c r="V166" i="16" s="1"/>
  <c r="S167" i="16" l="1"/>
  <c r="Q168" i="16"/>
  <c r="U167" i="16"/>
  <c r="V167" i="16" s="1"/>
  <c r="Q169" i="16" l="1"/>
  <c r="S168" i="16"/>
  <c r="U168" i="16"/>
  <c r="V168" i="16" s="1"/>
  <c r="S169" i="16" l="1"/>
  <c r="Q170" i="16"/>
  <c r="U169" i="16"/>
  <c r="V169" i="16" s="1"/>
  <c r="S170" i="16" l="1"/>
  <c r="Q171" i="16"/>
  <c r="U170" i="16"/>
  <c r="V170" i="16" s="1"/>
  <c r="S171" i="16" l="1"/>
  <c r="Q172" i="16"/>
  <c r="U171" i="16"/>
  <c r="V171" i="16" s="1"/>
  <c r="S172" i="16" l="1"/>
  <c r="Q173" i="16"/>
  <c r="U172" i="16"/>
  <c r="V172" i="16" s="1"/>
  <c r="S173" i="16" l="1"/>
  <c r="Q174" i="16"/>
  <c r="U173" i="16"/>
  <c r="V173" i="16" s="1"/>
  <c r="S174" i="16" l="1"/>
  <c r="Q175" i="16"/>
  <c r="U174" i="16"/>
  <c r="V174" i="16" s="1"/>
  <c r="S175" i="16" l="1"/>
  <c r="Q176" i="16"/>
  <c r="U175" i="16"/>
  <c r="V175" i="16" s="1"/>
  <c r="Q177" i="16" l="1"/>
  <c r="S176" i="16"/>
  <c r="U176" i="16"/>
  <c r="V176" i="16" s="1"/>
  <c r="S177" i="16" l="1"/>
  <c r="Q178" i="16"/>
  <c r="U177" i="16"/>
  <c r="V177" i="16" s="1"/>
  <c r="S178" i="16" l="1"/>
  <c r="Q179" i="16"/>
  <c r="U178" i="16"/>
  <c r="V178" i="16" s="1"/>
  <c r="S179" i="16" l="1"/>
  <c r="Q180" i="16"/>
  <c r="U179" i="16"/>
  <c r="V179" i="16" s="1"/>
  <c r="S180" i="16" l="1"/>
  <c r="Q181" i="16"/>
  <c r="U180" i="16"/>
  <c r="V180" i="16" s="1"/>
  <c r="S181" i="16" l="1"/>
  <c r="Q182" i="16"/>
  <c r="U181" i="16"/>
  <c r="V181" i="16" s="1"/>
  <c r="S182" i="16" l="1"/>
  <c r="Q183" i="16"/>
  <c r="U182" i="16"/>
  <c r="V182" i="16" s="1"/>
  <c r="S183" i="16" l="1"/>
  <c r="Q184" i="16"/>
  <c r="U183" i="16"/>
  <c r="V183" i="16" s="1"/>
  <c r="Q185" i="16" l="1"/>
  <c r="S184" i="16"/>
  <c r="U184" i="16"/>
  <c r="V184" i="16" s="1"/>
  <c r="S185" i="16" l="1"/>
  <c r="Q186" i="16"/>
  <c r="U185" i="16"/>
  <c r="V185" i="16" s="1"/>
  <c r="S186" i="16" l="1"/>
  <c r="Q187" i="16"/>
  <c r="U186" i="16"/>
  <c r="V186" i="16" s="1"/>
  <c r="S187" i="16" l="1"/>
  <c r="Q188" i="16"/>
  <c r="U187" i="16"/>
  <c r="V187" i="16" s="1"/>
  <c r="S188" i="16" l="1"/>
  <c r="Q189" i="16"/>
  <c r="U188" i="16"/>
  <c r="V188" i="16" s="1"/>
  <c r="S189" i="16" l="1"/>
  <c r="Q190" i="16"/>
  <c r="U189" i="16"/>
  <c r="V189" i="16" s="1"/>
  <c r="S190" i="16" l="1"/>
  <c r="Q191" i="16"/>
  <c r="U190" i="16"/>
  <c r="V190" i="16" s="1"/>
  <c r="S191" i="16" l="1"/>
  <c r="Q192" i="16"/>
  <c r="U191" i="16"/>
  <c r="V191" i="16" s="1"/>
  <c r="S192" i="16" l="1"/>
  <c r="Q193" i="16"/>
  <c r="U192" i="16"/>
  <c r="V192" i="16" s="1"/>
  <c r="S193" i="16" l="1"/>
  <c r="Q194" i="16"/>
  <c r="U193" i="16"/>
  <c r="V193" i="16" s="1"/>
  <c r="S194" i="16" l="1"/>
  <c r="Q195" i="16"/>
  <c r="U194" i="16"/>
  <c r="V194" i="16" s="1"/>
  <c r="S195" i="16" l="1"/>
  <c r="Q196" i="16"/>
  <c r="U195" i="16"/>
  <c r="V195" i="16" s="1"/>
  <c r="S196" i="16" l="1"/>
  <c r="Q197" i="16"/>
  <c r="U196" i="16"/>
  <c r="V196" i="16" s="1"/>
  <c r="S197" i="16" l="1"/>
  <c r="Q198" i="16"/>
  <c r="U197" i="16"/>
  <c r="V197" i="16" s="1"/>
  <c r="S198" i="16" l="1"/>
  <c r="Q199" i="16"/>
  <c r="U198" i="16"/>
  <c r="V198" i="16" s="1"/>
  <c r="S199" i="16" l="1"/>
  <c r="Q200" i="16"/>
  <c r="U199" i="16"/>
  <c r="V199" i="16" s="1"/>
  <c r="S200" i="16" l="1"/>
  <c r="Q201" i="16"/>
  <c r="U200" i="16"/>
  <c r="V200" i="16" s="1"/>
  <c r="S201" i="16" l="1"/>
  <c r="Q202" i="16"/>
  <c r="U201" i="16"/>
  <c r="V201" i="16" s="1"/>
  <c r="S202" i="16" l="1"/>
  <c r="Q203" i="16"/>
  <c r="U202" i="16"/>
  <c r="V202" i="16" s="1"/>
  <c r="S203" i="16" l="1"/>
  <c r="Q204" i="16"/>
  <c r="U203" i="16"/>
  <c r="V203" i="16" s="1"/>
  <c r="S204" i="16" l="1"/>
  <c r="Q205" i="16"/>
  <c r="U204" i="16"/>
  <c r="V204" i="16" s="1"/>
  <c r="S205" i="16" l="1"/>
  <c r="Q206" i="16"/>
  <c r="U205" i="16"/>
  <c r="V205" i="16" s="1"/>
  <c r="S206" i="16" l="1"/>
  <c r="Q207" i="16"/>
  <c r="U206" i="16"/>
  <c r="V206" i="16" s="1"/>
  <c r="S207" i="16" l="1"/>
  <c r="Q208" i="16"/>
  <c r="U207" i="16"/>
  <c r="V207" i="16" s="1"/>
  <c r="Q209" i="16" l="1"/>
  <c r="S208" i="16"/>
  <c r="U208" i="16"/>
  <c r="V208" i="16" s="1"/>
  <c r="S209" i="16" l="1"/>
  <c r="Q210" i="16"/>
  <c r="U209" i="16"/>
  <c r="V209" i="16" s="1"/>
  <c r="S210" i="16" l="1"/>
  <c r="Q211" i="16"/>
  <c r="U210" i="16"/>
  <c r="V210" i="16" s="1"/>
  <c r="S211" i="16" l="1"/>
  <c r="Q212" i="16"/>
  <c r="U211" i="16"/>
  <c r="V211" i="16" s="1"/>
  <c r="S212" i="16" l="1"/>
  <c r="Q213" i="16"/>
  <c r="U212" i="16"/>
  <c r="V212" i="16" s="1"/>
  <c r="S213" i="16" l="1"/>
  <c r="Q214" i="16"/>
  <c r="U213" i="16"/>
  <c r="V213" i="16" s="1"/>
  <c r="S214" i="16" l="1"/>
  <c r="Q215" i="16"/>
  <c r="U214" i="16"/>
  <c r="V214" i="16" s="1"/>
  <c r="S215" i="16" l="1"/>
  <c r="Q216" i="16"/>
  <c r="U215" i="16"/>
  <c r="V215" i="16" s="1"/>
  <c r="Q217" i="16" l="1"/>
  <c r="S216" i="16"/>
  <c r="U216" i="16"/>
  <c r="V216" i="16" s="1"/>
  <c r="S217" i="16" l="1"/>
  <c r="Q218" i="16"/>
  <c r="U217" i="16"/>
  <c r="V217" i="16" s="1"/>
  <c r="S218" i="16" l="1"/>
  <c r="Q219" i="16"/>
  <c r="U218" i="16"/>
  <c r="V218" i="16" s="1"/>
  <c r="S219" i="16" l="1"/>
  <c r="Q220" i="16"/>
  <c r="U219" i="16"/>
  <c r="V219" i="16" s="1"/>
  <c r="S220" i="16" l="1"/>
  <c r="Q221" i="16"/>
  <c r="U220" i="16"/>
  <c r="V220" i="16" s="1"/>
  <c r="S221" i="16" l="1"/>
  <c r="Q222" i="16"/>
  <c r="U221" i="16"/>
  <c r="V221" i="16" s="1"/>
  <c r="S222" i="16" l="1"/>
  <c r="Q223" i="16"/>
  <c r="U222" i="16"/>
  <c r="V222" i="16" s="1"/>
  <c r="S223" i="16" l="1"/>
  <c r="Q224" i="16"/>
  <c r="U223" i="16"/>
  <c r="V223" i="16" s="1"/>
  <c r="Q225" i="16" l="1"/>
  <c r="S224" i="16"/>
  <c r="U224" i="16"/>
  <c r="V224" i="16" s="1"/>
  <c r="S225" i="16" l="1"/>
  <c r="Q226" i="16"/>
  <c r="U225" i="16"/>
  <c r="V225" i="16" s="1"/>
  <c r="S226" i="16" l="1"/>
  <c r="Q227" i="16"/>
  <c r="U226" i="16"/>
  <c r="V226" i="16" s="1"/>
  <c r="S227" i="16" l="1"/>
  <c r="Q228" i="16"/>
  <c r="U227" i="16"/>
  <c r="V227" i="16" s="1"/>
  <c r="S228" i="16" l="1"/>
  <c r="Q229" i="16"/>
  <c r="U228" i="16"/>
  <c r="V228" i="16" s="1"/>
  <c r="S229" i="16" l="1"/>
  <c r="Q230" i="16"/>
  <c r="U229" i="16"/>
  <c r="V229" i="16" s="1"/>
  <c r="S230" i="16" l="1"/>
  <c r="Q231" i="16"/>
  <c r="U230" i="16"/>
  <c r="V230" i="16" s="1"/>
  <c r="S231" i="16" l="1"/>
  <c r="Q232" i="16"/>
  <c r="U231" i="16"/>
  <c r="V231" i="16" s="1"/>
  <c r="Q233" i="16" l="1"/>
  <c r="S232" i="16"/>
  <c r="U232" i="16"/>
  <c r="V232" i="16" s="1"/>
  <c r="S233" i="16" l="1"/>
  <c r="Q234" i="16"/>
  <c r="U233" i="16"/>
  <c r="V233" i="16" s="1"/>
  <c r="S234" i="16" l="1"/>
  <c r="Q235" i="16"/>
  <c r="U234" i="16"/>
  <c r="V234" i="16" s="1"/>
  <c r="S235" i="16" l="1"/>
  <c r="Q236" i="16"/>
  <c r="U235" i="16"/>
  <c r="V235" i="16" s="1"/>
  <c r="S236" i="16" l="1"/>
  <c r="Q237" i="16"/>
  <c r="U236" i="16"/>
  <c r="V236" i="16" s="1"/>
  <c r="S237" i="16" l="1"/>
  <c r="Q238" i="16"/>
  <c r="U237" i="16"/>
  <c r="V237" i="16" s="1"/>
  <c r="S238" i="16" l="1"/>
  <c r="Q239" i="16"/>
  <c r="U238" i="16"/>
  <c r="V238" i="16" s="1"/>
  <c r="S239" i="16" l="1"/>
  <c r="Q240" i="16"/>
  <c r="U239" i="16"/>
  <c r="V239" i="16" s="1"/>
  <c r="Q241" i="16" l="1"/>
  <c r="S240" i="16"/>
  <c r="U240" i="16"/>
  <c r="V240" i="16" s="1"/>
  <c r="S241" i="16" l="1"/>
  <c r="Q242" i="16"/>
  <c r="U241" i="16"/>
  <c r="V241" i="16" s="1"/>
  <c r="S242" i="16" l="1"/>
  <c r="Q243" i="16"/>
  <c r="U242" i="16"/>
  <c r="V242" i="16" s="1"/>
  <c r="S243" i="16" l="1"/>
  <c r="Q244" i="16"/>
  <c r="U243" i="16"/>
  <c r="V243" i="16" s="1"/>
  <c r="S244" i="16" l="1"/>
  <c r="Q245" i="16"/>
  <c r="U244" i="16"/>
  <c r="V244" i="16" s="1"/>
  <c r="S245" i="16" l="1"/>
  <c r="Q246" i="16"/>
  <c r="U245" i="16"/>
  <c r="V245" i="16" s="1"/>
  <c r="S246" i="16" l="1"/>
  <c r="Q247" i="16"/>
  <c r="U246" i="16"/>
  <c r="V246" i="16" s="1"/>
  <c r="S247" i="16" l="1"/>
  <c r="Q248" i="16"/>
  <c r="U247" i="16"/>
  <c r="V247" i="16" s="1"/>
  <c r="Q249" i="16" l="1"/>
  <c r="S248" i="16"/>
  <c r="U248" i="16"/>
  <c r="V248" i="16" s="1"/>
  <c r="S249" i="16" l="1"/>
  <c r="Q250" i="16"/>
  <c r="U249" i="16"/>
  <c r="V249" i="16" s="1"/>
  <c r="S250" i="16" l="1"/>
  <c r="Q251" i="16"/>
  <c r="U250" i="16"/>
  <c r="V250" i="16" s="1"/>
  <c r="S251" i="16" l="1"/>
  <c r="Q252" i="16"/>
  <c r="U251" i="16"/>
  <c r="V251" i="16" s="1"/>
  <c r="S252" i="16" l="1"/>
  <c r="Q253" i="16"/>
  <c r="U252" i="16"/>
  <c r="V252" i="16" s="1"/>
  <c r="S253" i="16" l="1"/>
  <c r="Q254" i="16"/>
  <c r="U253" i="16"/>
  <c r="V253" i="16" s="1"/>
  <c r="S254" i="16" l="1"/>
  <c r="Q255" i="16"/>
  <c r="U254" i="16"/>
  <c r="V254" i="16" s="1"/>
  <c r="S255" i="16" l="1"/>
  <c r="Q256" i="16"/>
  <c r="U255" i="16"/>
  <c r="V255" i="16" s="1"/>
  <c r="S256" i="16" l="1"/>
  <c r="Q257" i="16"/>
  <c r="U256" i="16"/>
  <c r="V256" i="16" s="1"/>
  <c r="S257" i="16" l="1"/>
  <c r="Q258" i="16"/>
  <c r="U257" i="16"/>
  <c r="V257" i="16" s="1"/>
  <c r="S258" i="16" l="1"/>
  <c r="Q259" i="16"/>
  <c r="U258" i="16"/>
  <c r="V258" i="16" s="1"/>
  <c r="S259" i="16" l="1"/>
  <c r="Q260" i="16"/>
  <c r="U259" i="16"/>
  <c r="V259" i="16" s="1"/>
  <c r="S260" i="16" l="1"/>
  <c r="Q261" i="16"/>
  <c r="U260" i="16"/>
  <c r="V260" i="16" s="1"/>
  <c r="S261" i="16" l="1"/>
  <c r="Q262" i="16"/>
  <c r="U261" i="16"/>
  <c r="V261" i="16" s="1"/>
  <c r="S262" i="16" l="1"/>
  <c r="Q263" i="16"/>
  <c r="U262" i="16"/>
  <c r="V262" i="16" s="1"/>
  <c r="S263" i="16" l="1"/>
  <c r="Q264" i="16"/>
  <c r="U263" i="16"/>
  <c r="V263" i="16" s="1"/>
  <c r="S264" i="16" l="1"/>
  <c r="Q265" i="16"/>
  <c r="U264" i="16"/>
  <c r="V264" i="16" s="1"/>
  <c r="S265" i="16" l="1"/>
  <c r="Q266" i="16"/>
  <c r="U265" i="16"/>
  <c r="V265" i="16" s="1"/>
  <c r="S266" i="16" l="1"/>
  <c r="Q267" i="16"/>
  <c r="U266" i="16"/>
  <c r="V266" i="16" s="1"/>
  <c r="S267" i="16" l="1"/>
  <c r="Q268" i="16"/>
  <c r="U267" i="16"/>
  <c r="V267" i="16" s="1"/>
  <c r="S268" i="16" l="1"/>
  <c r="Q269" i="16"/>
  <c r="U268" i="16"/>
  <c r="V268" i="16" s="1"/>
  <c r="S269" i="16" l="1"/>
  <c r="Q270" i="16"/>
  <c r="U269" i="16"/>
  <c r="V269" i="16" s="1"/>
  <c r="S270" i="16" l="1"/>
  <c r="Q271" i="16"/>
  <c r="U270" i="16"/>
  <c r="V270" i="16" s="1"/>
  <c r="S271" i="16" l="1"/>
  <c r="Q272" i="16"/>
  <c r="U271" i="16"/>
  <c r="V271" i="16" s="1"/>
  <c r="Q273" i="16" l="1"/>
  <c r="S272" i="16"/>
  <c r="U272" i="16"/>
  <c r="V272" i="16" s="1"/>
  <c r="Q274" i="16" l="1"/>
  <c r="S273" i="16"/>
  <c r="U273" i="16"/>
  <c r="V273" i="16" s="1"/>
  <c r="S274" i="16" l="1"/>
  <c r="Q275" i="16"/>
  <c r="U274" i="16"/>
  <c r="V274" i="16" s="1"/>
  <c r="S275" i="16" l="1"/>
  <c r="Q276" i="16"/>
  <c r="U275" i="16"/>
  <c r="V275" i="16" s="1"/>
  <c r="Q277" i="16" l="1"/>
  <c r="S276" i="16"/>
  <c r="U276" i="16"/>
  <c r="V276" i="16" s="1"/>
  <c r="S277" i="16" l="1"/>
  <c r="Q278" i="16"/>
  <c r="U277" i="16"/>
  <c r="V277" i="16" s="1"/>
  <c r="S278" i="16" l="1"/>
  <c r="Q279" i="16"/>
  <c r="U278" i="16"/>
  <c r="V278" i="16" s="1"/>
  <c r="S279" i="16" l="1"/>
  <c r="Q280" i="16"/>
  <c r="U279" i="16"/>
  <c r="V279" i="16" s="1"/>
  <c r="Q281" i="16" l="1"/>
  <c r="S280" i="16"/>
  <c r="U280" i="16"/>
  <c r="V280" i="16" s="1"/>
  <c r="Q282" i="16" l="1"/>
  <c r="S281" i="16"/>
  <c r="U281" i="16"/>
  <c r="V281" i="16" s="1"/>
  <c r="S282" i="16" l="1"/>
  <c r="Q283" i="16"/>
  <c r="U282" i="16"/>
  <c r="V282" i="16" s="1"/>
  <c r="S283" i="16" l="1"/>
  <c r="Q284" i="16"/>
  <c r="U283" i="16"/>
  <c r="V283" i="16" s="1"/>
  <c r="Q285" i="16" l="1"/>
  <c r="S284" i="16"/>
  <c r="U284" i="16"/>
  <c r="V284" i="16" s="1"/>
  <c r="S285" i="16" l="1"/>
  <c r="Q286" i="16"/>
  <c r="U285" i="16"/>
  <c r="V285" i="16" s="1"/>
  <c r="S286" i="16" l="1"/>
  <c r="Q287" i="16"/>
  <c r="U286" i="16"/>
  <c r="V286" i="16" s="1"/>
  <c r="S287" i="16" l="1"/>
  <c r="Q288" i="16"/>
  <c r="U287" i="16"/>
  <c r="V287" i="16" s="1"/>
  <c r="Q289" i="16" l="1"/>
  <c r="S288" i="16"/>
  <c r="U288" i="16"/>
  <c r="V288" i="16" s="1"/>
  <c r="Q290" i="16" l="1"/>
  <c r="S289" i="16"/>
  <c r="U289" i="16"/>
  <c r="V289" i="16" s="1"/>
  <c r="S290" i="16" l="1"/>
  <c r="Q291" i="16"/>
  <c r="U290" i="16"/>
  <c r="V290" i="16" s="1"/>
  <c r="S291" i="16" l="1"/>
  <c r="Q292" i="16"/>
  <c r="U291" i="16"/>
  <c r="V291" i="16" s="1"/>
  <c r="Q293" i="16" l="1"/>
  <c r="S292" i="16"/>
  <c r="U292" i="16"/>
  <c r="V292" i="16" s="1"/>
  <c r="S293" i="16" l="1"/>
  <c r="Q294" i="16"/>
  <c r="U293" i="16"/>
  <c r="V293" i="16" s="1"/>
  <c r="S294" i="16" l="1"/>
  <c r="Q295" i="16"/>
  <c r="U294" i="16"/>
  <c r="V294" i="16" s="1"/>
  <c r="S295" i="16" l="1"/>
  <c r="Q296" i="16"/>
  <c r="U295" i="16"/>
  <c r="V295" i="16" s="1"/>
  <c r="Q297" i="16" l="1"/>
  <c r="S296" i="16"/>
  <c r="U296" i="16"/>
  <c r="V296" i="16" s="1"/>
  <c r="Q298" i="16" l="1"/>
  <c r="S297" i="16"/>
  <c r="U297" i="16"/>
  <c r="V297" i="16" s="1"/>
  <c r="S298" i="16" l="1"/>
  <c r="Q299" i="16"/>
  <c r="U298" i="16"/>
  <c r="V298" i="16" s="1"/>
  <c r="S299" i="16" l="1"/>
  <c r="Q300" i="16"/>
  <c r="U299" i="16"/>
  <c r="V299" i="16" s="1"/>
  <c r="Q301" i="16" l="1"/>
  <c r="S300" i="16"/>
  <c r="U300" i="16"/>
  <c r="V300" i="16" s="1"/>
  <c r="S301" i="16" l="1"/>
  <c r="Q302" i="16"/>
  <c r="U301" i="16"/>
  <c r="V301" i="16" s="1"/>
  <c r="S302" i="16" l="1"/>
  <c r="Q303" i="16"/>
  <c r="U302" i="16"/>
  <c r="V302" i="16" s="1"/>
  <c r="S303" i="16" l="1"/>
  <c r="Q304" i="16"/>
  <c r="U303" i="16"/>
  <c r="V303" i="16" s="1"/>
  <c r="S304" i="16" l="1"/>
  <c r="Q305" i="16"/>
  <c r="U304" i="16"/>
  <c r="V304" i="16" s="1"/>
  <c r="Q306" i="16" l="1"/>
  <c r="S305" i="16"/>
  <c r="U305" i="16"/>
  <c r="V305" i="16" s="1"/>
  <c r="S306" i="16" l="1"/>
  <c r="Q307" i="16"/>
  <c r="U306" i="16"/>
  <c r="V306" i="16" s="1"/>
  <c r="S307" i="16" l="1"/>
  <c r="Q308" i="16"/>
  <c r="U307" i="16"/>
  <c r="V307" i="16" s="1"/>
  <c r="Q309" i="16" l="1"/>
  <c r="S308" i="16"/>
  <c r="U308" i="16"/>
  <c r="V308" i="16" s="1"/>
  <c r="S309" i="16" l="1"/>
  <c r="Q310" i="16"/>
  <c r="U309" i="16"/>
  <c r="V309" i="16" s="1"/>
  <c r="S310" i="16" l="1"/>
  <c r="Q311" i="16"/>
  <c r="U310" i="16"/>
  <c r="V310" i="16" s="1"/>
  <c r="S311" i="16" l="1"/>
  <c r="Q312" i="16"/>
  <c r="U311" i="16"/>
  <c r="V311" i="16" s="1"/>
  <c r="S312" i="16" l="1"/>
  <c r="Q313" i="16"/>
  <c r="U312" i="16"/>
  <c r="V312" i="16" s="1"/>
  <c r="Q314" i="16" l="1"/>
  <c r="S313" i="16"/>
  <c r="U313" i="16"/>
  <c r="V313" i="16" s="1"/>
  <c r="S314" i="16" l="1"/>
  <c r="Q315" i="16"/>
  <c r="U314" i="16"/>
  <c r="V314" i="16" s="1"/>
  <c r="S315" i="16" l="1"/>
  <c r="Q316" i="16"/>
  <c r="U315" i="16"/>
  <c r="V315" i="16" s="1"/>
  <c r="Q317" i="16" l="1"/>
  <c r="S316" i="16"/>
  <c r="U316" i="16"/>
  <c r="V316" i="16" s="1"/>
  <c r="S317" i="16" l="1"/>
  <c r="Q318" i="16"/>
  <c r="U317" i="16"/>
  <c r="V317" i="16" s="1"/>
  <c r="S318" i="16" l="1"/>
  <c r="Q319" i="16"/>
  <c r="U318" i="16"/>
  <c r="V318" i="16" s="1"/>
  <c r="S319" i="16" l="1"/>
  <c r="Q320" i="16"/>
  <c r="U319" i="16"/>
  <c r="V319" i="16" s="1"/>
  <c r="S320" i="16" l="1"/>
  <c r="Q321" i="16"/>
  <c r="U320" i="16"/>
  <c r="V320" i="16" s="1"/>
  <c r="Q322" i="16" l="1"/>
  <c r="S321" i="16"/>
  <c r="U321" i="16"/>
  <c r="V321" i="16" s="1"/>
  <c r="S322" i="16" l="1"/>
  <c r="Q323" i="16"/>
  <c r="U322" i="16"/>
  <c r="V322" i="16" s="1"/>
  <c r="S323" i="16" l="1"/>
  <c r="Q324" i="16"/>
  <c r="U323" i="16"/>
  <c r="V323" i="16" s="1"/>
  <c r="Q325" i="16" l="1"/>
  <c r="S324" i="16"/>
  <c r="U324" i="16"/>
  <c r="V324" i="16" s="1"/>
  <c r="S325" i="16" l="1"/>
  <c r="Q326" i="16"/>
  <c r="U325" i="16"/>
  <c r="V325" i="16" s="1"/>
  <c r="S326" i="16" l="1"/>
  <c r="Q327" i="16"/>
  <c r="U326" i="16"/>
  <c r="V326" i="16" s="1"/>
  <c r="S327" i="16" l="1"/>
  <c r="Q328" i="16"/>
  <c r="U327" i="16"/>
  <c r="V327" i="16" s="1"/>
  <c r="S328" i="16" l="1"/>
  <c r="Q329" i="16"/>
  <c r="U328" i="16"/>
  <c r="V328" i="16" s="1"/>
  <c r="Q330" i="16" l="1"/>
  <c r="S329" i="16"/>
  <c r="U329" i="16"/>
  <c r="V329" i="16" s="1"/>
  <c r="S330" i="16" l="1"/>
  <c r="Q331" i="16"/>
  <c r="U330" i="16"/>
  <c r="V330" i="16" s="1"/>
  <c r="S331" i="16" l="1"/>
  <c r="Q332" i="16"/>
  <c r="U331" i="16"/>
  <c r="V331" i="16" s="1"/>
  <c r="Q333" i="16" l="1"/>
  <c r="S332" i="16"/>
  <c r="U332" i="16"/>
  <c r="V332" i="16" s="1"/>
  <c r="S333" i="16" l="1"/>
  <c r="Q334" i="16"/>
  <c r="U333" i="16"/>
  <c r="V333" i="16" s="1"/>
  <c r="S334" i="16" l="1"/>
  <c r="Q335" i="16"/>
  <c r="U334" i="16"/>
  <c r="V334" i="16" s="1"/>
  <c r="S335" i="16" l="1"/>
  <c r="Q336" i="16"/>
  <c r="U335" i="16"/>
  <c r="V335" i="16" s="1"/>
  <c r="Q337" i="16" l="1"/>
  <c r="S336" i="16"/>
  <c r="U336" i="16"/>
  <c r="V336" i="16" s="1"/>
  <c r="Q338" i="16" l="1"/>
  <c r="S337" i="16"/>
  <c r="U337" i="16"/>
  <c r="V337" i="16" s="1"/>
  <c r="S338" i="16" l="1"/>
  <c r="Q339" i="16"/>
  <c r="U338" i="16"/>
  <c r="V338" i="16" s="1"/>
  <c r="S339" i="16" l="1"/>
  <c r="Q340" i="16"/>
  <c r="U339" i="16"/>
  <c r="V339" i="16" s="1"/>
  <c r="Q341" i="16" l="1"/>
  <c r="S340" i="16"/>
  <c r="U340" i="16"/>
  <c r="V340" i="16" s="1"/>
  <c r="S341" i="16" l="1"/>
  <c r="Q342" i="16"/>
  <c r="U341" i="16"/>
  <c r="V341" i="16" s="1"/>
  <c r="S342" i="16" l="1"/>
  <c r="Q343" i="16"/>
  <c r="U342" i="16"/>
  <c r="V342" i="16" s="1"/>
  <c r="S343" i="16" l="1"/>
  <c r="Q344" i="16"/>
  <c r="U343" i="16"/>
  <c r="V343" i="16" s="1"/>
  <c r="Q345" i="16" l="1"/>
  <c r="S344" i="16"/>
  <c r="U344" i="16"/>
  <c r="V344" i="16" s="1"/>
  <c r="Q346" i="16" l="1"/>
  <c r="S345" i="16"/>
  <c r="U345" i="16"/>
  <c r="V345" i="16" s="1"/>
  <c r="S346" i="16" l="1"/>
  <c r="Q347" i="16"/>
  <c r="U346" i="16"/>
  <c r="V346" i="16" s="1"/>
  <c r="S347" i="16" l="1"/>
  <c r="Q348" i="16"/>
  <c r="U347" i="16"/>
  <c r="V347" i="16" s="1"/>
  <c r="Q349" i="16" l="1"/>
  <c r="S348" i="16"/>
  <c r="U348" i="16"/>
  <c r="V348" i="16" s="1"/>
  <c r="S349" i="16" l="1"/>
  <c r="Q350" i="16"/>
  <c r="U349" i="16"/>
  <c r="V349" i="16" s="1"/>
  <c r="S350" i="16" l="1"/>
  <c r="Q351" i="16"/>
  <c r="U350" i="16"/>
  <c r="V350" i="16" s="1"/>
  <c r="S351" i="16" l="1"/>
  <c r="Q352" i="16"/>
  <c r="U351" i="16"/>
  <c r="V351" i="16" s="1"/>
  <c r="S352" i="16" l="1"/>
  <c r="Q353" i="16"/>
  <c r="U352" i="16"/>
  <c r="V352" i="16" s="1"/>
  <c r="Q354" i="16" l="1"/>
  <c r="S353" i="16"/>
  <c r="U353" i="16"/>
  <c r="V353" i="16" s="1"/>
  <c r="S354" i="16" l="1"/>
  <c r="Q355" i="16"/>
  <c r="U354" i="16"/>
  <c r="V354" i="16" s="1"/>
  <c r="S355" i="16" l="1"/>
  <c r="Q356" i="16"/>
  <c r="U355" i="16"/>
  <c r="V355" i="16" s="1"/>
  <c r="Q357" i="16" l="1"/>
  <c r="S356" i="16"/>
  <c r="U356" i="16"/>
  <c r="V356" i="16" s="1"/>
  <c r="S357" i="16" l="1"/>
  <c r="Q358" i="16"/>
  <c r="U357" i="16"/>
  <c r="V357" i="16" s="1"/>
  <c r="S358" i="16" l="1"/>
  <c r="Q359" i="16"/>
  <c r="U358" i="16"/>
  <c r="V358" i="16" s="1"/>
  <c r="S359" i="16" l="1"/>
  <c r="Q360" i="16"/>
  <c r="U359" i="16"/>
  <c r="V359" i="16" s="1"/>
  <c r="Q361" i="16" l="1"/>
  <c r="S360" i="16"/>
  <c r="U360" i="16"/>
  <c r="V360" i="16" s="1"/>
  <c r="Q362" i="16" l="1"/>
  <c r="S361" i="16"/>
  <c r="U361" i="16"/>
  <c r="V361" i="16" s="1"/>
  <c r="S362" i="16" l="1"/>
  <c r="Q363" i="16"/>
  <c r="U362" i="16"/>
  <c r="V362" i="16" s="1"/>
  <c r="S363" i="16" l="1"/>
  <c r="Q364" i="16"/>
  <c r="U363" i="16"/>
  <c r="V363" i="16" s="1"/>
  <c r="Q365" i="16" l="1"/>
  <c r="S364" i="16"/>
  <c r="U364" i="16"/>
  <c r="V364" i="16" s="1"/>
  <c r="S365" i="16" l="1"/>
  <c r="Q366" i="16"/>
  <c r="U365" i="16"/>
  <c r="V365" i="16" s="1"/>
  <c r="S366" i="16" l="1"/>
  <c r="Q367" i="16"/>
  <c r="U366" i="16"/>
  <c r="V366" i="16" s="1"/>
  <c r="S367" i="16" l="1"/>
  <c r="Q368" i="16"/>
  <c r="U367" i="16"/>
  <c r="V367" i="16" s="1"/>
  <c r="S368" i="16" l="1"/>
  <c r="Q369" i="16"/>
  <c r="U368" i="16"/>
  <c r="V368" i="16" s="1"/>
  <c r="Q370" i="16" l="1"/>
  <c r="S369" i="16"/>
  <c r="U369" i="16"/>
  <c r="V369" i="16" s="1"/>
  <c r="S370" i="16" l="1"/>
  <c r="Q371" i="16"/>
  <c r="U370" i="16"/>
  <c r="V370" i="16" s="1"/>
  <c r="S371" i="16" l="1"/>
  <c r="Q372" i="16"/>
  <c r="U371" i="16"/>
  <c r="V371" i="16" s="1"/>
  <c r="Q373" i="16" l="1"/>
  <c r="S372" i="16"/>
  <c r="U372" i="16"/>
  <c r="V372" i="16" s="1"/>
  <c r="S373" i="16" l="1"/>
  <c r="Q374" i="16"/>
  <c r="U373" i="16"/>
  <c r="V373" i="16" s="1"/>
  <c r="S374" i="16" l="1"/>
  <c r="S12" i="16" s="1"/>
  <c r="C3" i="16"/>
  <c r="U374" i="16"/>
  <c r="V374" i="16" s="1"/>
  <c r="V8" i="1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<sst xmlns="http://schemas.openxmlformats.org/spreadsheetml/2006/main" count="76" uniqueCount="58">
  <si>
    <t>data points =</t>
  </si>
  <si>
    <t xml:space="preserve"> </t>
  </si>
  <si>
    <t>Date</t>
  </si>
  <si>
    <t>Open</t>
  </si>
  <si>
    <t>High</t>
  </si>
  <si>
    <t>Low</t>
  </si>
  <si>
    <t>Close</t>
  </si>
  <si>
    <t>Volume</t>
  </si>
  <si>
    <t>Minimum</t>
  </si>
  <si>
    <t>Maximum</t>
  </si>
  <si>
    <t>Index</t>
  </si>
  <si>
    <t>Returns</t>
  </si>
  <si>
    <t>Stock Symbol:</t>
  </si>
  <si>
    <t>Chart Min =</t>
  </si>
  <si>
    <t>Chart Max =</t>
  </si>
  <si>
    <t>Annualized Return =</t>
  </si>
  <si>
    <t>Mean Return</t>
  </si>
  <si>
    <t>Volatility</t>
  </si>
  <si>
    <t>Adj Close</t>
  </si>
  <si>
    <t>Gains</t>
  </si>
  <si>
    <t>Losses</t>
  </si>
  <si>
    <t>Avg. Gain =</t>
  </si>
  <si>
    <t>Avg. Loss =</t>
  </si>
  <si>
    <t>Prob. of a Gain =</t>
  </si>
  <si>
    <t>Prob. of a Loss =</t>
  </si>
  <si>
    <t>Bins</t>
  </si>
  <si>
    <t>FREQ</t>
  </si>
  <si>
    <t>Wins</t>
  </si>
  <si>
    <t>Constant Win/Loss</t>
  </si>
  <si>
    <t>SD_win &amp; SD_loss =</t>
  </si>
  <si>
    <t>Kelly</t>
  </si>
  <si>
    <t>gK</t>
  </si>
  <si>
    <t>Returns &amp; SDs</t>
  </si>
  <si>
    <t>Kelly Growth</t>
  </si>
  <si>
    <t>gK Growth</t>
  </si>
  <si>
    <t>kelly</t>
  </si>
  <si>
    <t>Gk</t>
  </si>
  <si>
    <t>Loss</t>
  </si>
  <si>
    <t>Gain</t>
  </si>
  <si>
    <t>Last price vs Maximum &amp; Minimum</t>
  </si>
  <si>
    <t>Previous Max Kelly</t>
  </si>
  <si>
    <t>Drawdown</t>
  </si>
  <si>
    <t>Previous Max Gk</t>
  </si>
  <si>
    <t>Average DD</t>
  </si>
  <si>
    <t>x% Portfolio</t>
  </si>
  <si>
    <t>Kelly $</t>
  </si>
  <si>
    <t>kelly%</t>
  </si>
  <si>
    <t>Portfolio Size</t>
  </si>
  <si>
    <t>X%</t>
  </si>
  <si>
    <t>Kelly Criterion</t>
  </si>
  <si>
    <t>Kelly gK [Gain Factor]</t>
  </si>
  <si>
    <t>SD_win =</t>
  </si>
  <si>
    <t>SD_loss =</t>
  </si>
  <si>
    <t>^BTC-USD</t>
  </si>
  <si>
    <t>M = { SD^2 + G^2 } / G ... the weighted average of positive returns</t>
  </si>
  <si>
    <t>M = { SD^2 + L^2 } / L …. the weighted average of negative returns</t>
  </si>
  <si>
    <t>Growth of Portfolio</t>
  </si>
  <si>
    <t>MaxDD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</si>
</sst>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_);\(&quot;$&quot;#,##0\)"/>
    <numFmt numFmtId="164" formatCode="_-* #,##0.00_-;\-* #,##0.00_-;_-* &quot;-&quot;??_-;_-@_-"/>
    <numFmt numFmtId="165" formatCode="mmm\ d/yy"/>
    <numFmt numFmtId="166" formatCode="0,000"/>
    <numFmt numFmtId="167" formatCode="0.0%"/>
    <numFmt numFmtId="168" formatCode="0.000%"/>
    <numFmt numFmtId="169" formatCode="&quot;$&quot;#,##0.00"/>
    <numFmt numFmtId="170" formatCode="0.0000%"/>
    <numFmt numFmtId="171" formatCode="&quot;$&quot;#,##0"/>
  </numFmts>
  <fonts count="16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sz val="7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12"/>
      </left>
      <right style="thin">
        <color indexed="22"/>
      </right>
      <top style="medium">
        <color indexed="1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12"/>
      </top>
      <bottom style="thin">
        <color indexed="22"/>
      </bottom>
      <diagonal/>
    </border>
    <border>
      <left style="medium">
        <color indexed="12"/>
      </left>
      <right style="thin">
        <color indexed="22"/>
      </right>
      <top style="thin">
        <color indexed="22"/>
      </top>
      <bottom style="medium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1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medium">
        <color indexed="12"/>
      </right>
      <top style="medium">
        <color indexed="12"/>
      </top>
      <bottom style="thin">
        <color indexed="22"/>
      </bottom>
      <diagonal/>
    </border>
    <border>
      <left style="thin">
        <color indexed="22"/>
      </left>
      <right style="medium">
        <color indexed="12"/>
      </right>
      <top style="thin">
        <color indexed="22"/>
      </top>
      <bottom style="medium">
        <color indexed="1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0"/>
      </left>
      <right style="medium">
        <color indexed="50"/>
      </right>
      <top style="medium">
        <color indexed="50"/>
      </top>
      <bottom style="thin">
        <color indexed="53"/>
      </bottom>
      <diagonal/>
    </border>
    <border>
      <left style="medium">
        <color indexed="50"/>
      </left>
      <right style="medium">
        <color indexed="50"/>
      </right>
      <top/>
      <bottom style="medium">
        <color indexed="50"/>
      </bottom>
      <diagonal/>
    </border>
    <border>
      <left style="thin">
        <color indexed="23"/>
      </left>
      <right/>
      <top style="thin">
        <color indexed="64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23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" fillId="0" borderId="1" applyNumberFormat="0" applyFont="0" applyFill="0" applyAlignment="0" applyProtection="0"/>
  </cellStyleXfs>
  <cellXfs count="132">
    <xf numFmtId="0" fontId="0" fillId="0" borderId="0" xfId="0"/>
    <xf numFmtId="164" fontId="4" fillId="2" borderId="0" xfId="1" applyFont="1" applyFill="1" applyBorder="1" applyAlignment="1">
      <alignment horizontal="right"/>
    </xf>
    <xf numFmtId="0" fontId="0" fillId="2" borderId="0" xfId="0" applyFill="1"/>
    <xf numFmtId="165" fontId="5" fillId="0" borderId="0" xfId="0" applyNumberFormat="1" applyFont="1"/>
    <xf numFmtId="2" fontId="5" fillId="0" borderId="0" xfId="0" applyNumberFormat="1" applyFont="1"/>
    <xf numFmtId="166" fontId="5" fillId="0" borderId="0" xfId="0" applyNumberFormat="1" applyFont="1"/>
    <xf numFmtId="0" fontId="5" fillId="0" borderId="0" xfId="0" applyFont="1"/>
    <xf numFmtId="49" fontId="4" fillId="2" borderId="2" xfId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right"/>
    </xf>
    <xf numFmtId="0" fontId="6" fillId="3" borderId="0" xfId="0" applyFont="1" applyFill="1"/>
    <xf numFmtId="0" fontId="7" fillId="3" borderId="0" xfId="0" applyFont="1" applyFill="1"/>
    <xf numFmtId="0" fontId="5" fillId="3" borderId="0" xfId="0" applyFont="1" applyFill="1"/>
    <xf numFmtId="0" fontId="3" fillId="2" borderId="4" xfId="0" applyFont="1" applyFill="1" applyBorder="1"/>
    <xf numFmtId="0" fontId="3" fillId="2" borderId="5" xfId="0" applyFont="1" applyFill="1" applyBorder="1" applyAlignment="1">
      <alignment horizontal="right"/>
    </xf>
    <xf numFmtId="0" fontId="2" fillId="3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7" fontId="3" fillId="2" borderId="3" xfId="0" applyNumberFormat="1" applyFont="1" applyFill="1" applyBorder="1" applyAlignment="1">
      <alignment horizontal="center"/>
    </xf>
    <xf numFmtId="0" fontId="6" fillId="4" borderId="6" xfId="0" applyFont="1" applyFill="1" applyBorder="1" applyAlignment="1">
      <alignment horizontal="right"/>
    </xf>
    <xf numFmtId="15" fontId="6" fillId="4" borderId="7" xfId="0" applyNumberFormat="1" applyFont="1" applyFill="1" applyBorder="1" applyAlignment="1">
      <alignment horizontal="center"/>
    </xf>
    <xf numFmtId="0" fontId="6" fillId="4" borderId="8" xfId="0" applyFont="1" applyFill="1" applyBorder="1" applyAlignment="1">
      <alignment horizontal="right"/>
    </xf>
    <xf numFmtId="15" fontId="6" fillId="4" borderId="9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left"/>
    </xf>
    <xf numFmtId="2" fontId="6" fillId="3" borderId="0" xfId="0" applyNumberFormat="1" applyFont="1" applyFill="1" applyAlignment="1">
      <alignment horizontal="center" vertical="center"/>
    </xf>
    <xf numFmtId="0" fontId="2" fillId="0" borderId="0" xfId="0" applyFont="1"/>
    <xf numFmtId="169" fontId="2" fillId="4" borderId="11" xfId="0" applyNumberFormat="1" applyFont="1" applyFill="1" applyBorder="1" applyAlignment="1">
      <alignment horizontal="center"/>
    </xf>
    <xf numFmtId="169" fontId="2" fillId="4" borderId="12" xfId="0" applyNumberFormat="1" applyFont="1" applyFill="1" applyBorder="1" applyAlignment="1">
      <alignment horizontal="center"/>
    </xf>
    <xf numFmtId="10" fontId="3" fillId="2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/>
    <xf numFmtId="0" fontId="6" fillId="3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6" fillId="3" borderId="13" xfId="0" applyFont="1" applyFill="1" applyBorder="1" applyAlignment="1">
      <alignment horizontal="right"/>
    </xf>
    <xf numFmtId="10" fontId="6" fillId="3" borderId="13" xfId="0" applyNumberFormat="1" applyFont="1" applyFill="1" applyBorder="1" applyAlignment="1">
      <alignment horizontal="center"/>
    </xf>
    <xf numFmtId="0" fontId="6" fillId="3" borderId="14" xfId="0" applyFont="1" applyFill="1" applyBorder="1" applyAlignment="1">
      <alignment horizontal="right"/>
    </xf>
    <xf numFmtId="10" fontId="6" fillId="3" borderId="14" xfId="0" applyNumberFormat="1" applyFont="1" applyFill="1" applyBorder="1" applyAlignment="1">
      <alignment horizontal="center"/>
    </xf>
    <xf numFmtId="165" fontId="6" fillId="3" borderId="13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3" borderId="0" xfId="0" applyFont="1" applyFill="1"/>
    <xf numFmtId="0" fontId="2" fillId="3" borderId="0" xfId="0" applyFont="1" applyFill="1" applyBorder="1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left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6" xfId="0" applyFill="1" applyBorder="1"/>
    <xf numFmtId="0" fontId="10" fillId="4" borderId="17" xfId="0" applyFont="1" applyFill="1" applyBorder="1" applyAlignment="1">
      <alignment horizontal="right"/>
    </xf>
    <xf numFmtId="10" fontId="10" fillId="4" borderId="18" xfId="0" applyNumberFormat="1" applyFont="1" applyFill="1" applyBorder="1"/>
    <xf numFmtId="0" fontId="10" fillId="4" borderId="0" xfId="0" applyFont="1" applyFill="1" applyBorder="1" applyAlignment="1">
      <alignment horizontal="right"/>
    </xf>
    <xf numFmtId="167" fontId="10" fillId="4" borderId="19" xfId="0" applyNumberFormat="1" applyFont="1" applyFill="1" applyBorder="1"/>
    <xf numFmtId="10" fontId="10" fillId="4" borderId="19" xfId="0" applyNumberFormat="1" applyFont="1" applyFill="1" applyBorder="1"/>
    <xf numFmtId="10" fontId="12" fillId="6" borderId="20" xfId="0" applyNumberFormat="1" applyFont="1" applyFill="1" applyBorder="1" applyAlignment="1">
      <alignment horizontal="center"/>
    </xf>
    <xf numFmtId="10" fontId="2" fillId="6" borderId="20" xfId="0" applyNumberFormat="1" applyFont="1" applyFill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167" fontId="6" fillId="3" borderId="13" xfId="0" applyNumberFormat="1" applyFont="1" applyFill="1" applyBorder="1" applyAlignment="1">
      <alignment horizontal="center"/>
    </xf>
    <xf numFmtId="10" fontId="2" fillId="3" borderId="0" xfId="0" applyNumberFormat="1" applyFont="1" applyFill="1"/>
    <xf numFmtId="167" fontId="2" fillId="0" borderId="0" xfId="0" applyNumberFormat="1" applyFont="1" applyAlignment="1">
      <alignment horizontal="center"/>
    </xf>
    <xf numFmtId="1" fontId="0" fillId="0" borderId="0" xfId="0" applyNumberFormat="1"/>
    <xf numFmtId="1" fontId="2" fillId="0" borderId="0" xfId="0" applyNumberFormat="1" applyFont="1" applyAlignment="1">
      <alignment horizontal="center"/>
    </xf>
    <xf numFmtId="10" fontId="2" fillId="3" borderId="0" xfId="0" applyNumberFormat="1" applyFont="1" applyFill="1" applyAlignment="1">
      <alignment horizontal="center"/>
    </xf>
    <xf numFmtId="1" fontId="2" fillId="3" borderId="0" xfId="0" applyNumberFormat="1" applyFont="1" applyFill="1"/>
    <xf numFmtId="0" fontId="5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67" fontId="0" fillId="0" borderId="0" xfId="0" applyNumberFormat="1" applyAlignment="1">
      <alignment horizontal="center"/>
    </xf>
    <xf numFmtId="167" fontId="6" fillId="3" borderId="0" xfId="0" applyNumberFormat="1" applyFont="1" applyFill="1" applyAlignment="1">
      <alignment horizontal="center"/>
    </xf>
    <xf numFmtId="168" fontId="6" fillId="3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167" fontId="0" fillId="3" borderId="0" xfId="0" applyNumberFormat="1" applyFill="1" applyAlignment="1">
      <alignment horizontal="center"/>
    </xf>
    <xf numFmtId="167" fontId="2" fillId="3" borderId="0" xfId="0" applyNumberFormat="1" applyFont="1" applyFill="1" applyAlignment="1">
      <alignment horizontal="center"/>
    </xf>
    <xf numFmtId="1" fontId="0" fillId="3" borderId="0" xfId="0" applyNumberFormat="1" applyFill="1"/>
    <xf numFmtId="10" fontId="0" fillId="0" borderId="0" xfId="8" applyNumberFormat="1" applyFont="1"/>
    <xf numFmtId="10" fontId="12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10" fontId="6" fillId="3" borderId="0" xfId="0" applyNumberFormat="1" applyFont="1" applyFill="1" applyBorder="1" applyAlignment="1">
      <alignment horizontal="center"/>
    </xf>
    <xf numFmtId="10" fontId="0" fillId="0" borderId="0" xfId="8" applyNumberFormat="1" applyFont="1" applyAlignment="1">
      <alignment horizontal="center"/>
    </xf>
    <xf numFmtId="167" fontId="3" fillId="2" borderId="21" xfId="0" applyNumberFormat="1" applyFont="1" applyFill="1" applyBorder="1" applyAlignment="1">
      <alignment horizontal="center" vertical="center"/>
    </xf>
    <xf numFmtId="170" fontId="3" fillId="2" borderId="22" xfId="0" applyNumberFormat="1" applyFont="1" applyFill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170" fontId="5" fillId="0" borderId="25" xfId="0" applyNumberFormat="1" applyFont="1" applyBorder="1" applyAlignment="1">
      <alignment horizontal="center" vertical="center"/>
    </xf>
    <xf numFmtId="171" fontId="5" fillId="3" borderId="25" xfId="0" applyNumberFormat="1" applyFont="1" applyFill="1" applyBorder="1" applyAlignment="1">
      <alignment horizontal="center" vertical="center"/>
    </xf>
    <xf numFmtId="170" fontId="5" fillId="3" borderId="25" xfId="0" applyNumberFormat="1" applyFont="1" applyFill="1" applyBorder="1" applyAlignment="1">
      <alignment horizontal="center" vertical="center"/>
    </xf>
    <xf numFmtId="3" fontId="3" fillId="3" borderId="23" xfId="0" applyNumberFormat="1" applyFont="1" applyFill="1" applyBorder="1" applyAlignment="1">
      <alignment horizontal="center" vertical="center"/>
    </xf>
    <xf numFmtId="3" fontId="3" fillId="3" borderId="24" xfId="0" applyNumberFormat="1" applyFont="1" applyFill="1" applyBorder="1" applyAlignment="1">
      <alignment horizontal="center" vertical="center"/>
    </xf>
    <xf numFmtId="170" fontId="3" fillId="2" borderId="0" xfId="0" applyNumberFormat="1" applyFont="1" applyFill="1" applyBorder="1" applyAlignment="1">
      <alignment horizontal="center" vertical="center"/>
    </xf>
    <xf numFmtId="171" fontId="13" fillId="2" borderId="0" xfId="0" applyNumberFormat="1" applyFont="1" applyFill="1" applyAlignment="1">
      <alignment horizontal="center" vertical="center"/>
    </xf>
    <xf numFmtId="0" fontId="1" fillId="2" borderId="26" xfId="0" applyFont="1" applyFill="1" applyBorder="1" applyAlignment="1">
      <alignment horizontal="right"/>
    </xf>
    <xf numFmtId="0" fontId="1" fillId="2" borderId="27" xfId="0" applyFont="1" applyFill="1" applyBorder="1" applyAlignment="1">
      <alignment horizontal="right"/>
    </xf>
    <xf numFmtId="0" fontId="4" fillId="5" borderId="28" xfId="0" applyFont="1" applyFill="1" applyBorder="1"/>
    <xf numFmtId="0" fontId="4" fillId="5" borderId="29" xfId="0" applyFont="1" applyFill="1" applyBorder="1"/>
    <xf numFmtId="167" fontId="4" fillId="5" borderId="30" xfId="0" applyNumberFormat="1" applyFont="1" applyFill="1" applyBorder="1"/>
    <xf numFmtId="0" fontId="5" fillId="7" borderId="32" xfId="0" applyFont="1" applyFill="1" applyBorder="1" applyAlignment="1">
      <alignment horizontal="center"/>
    </xf>
    <xf numFmtId="0" fontId="3" fillId="7" borderId="33" xfId="0" applyFont="1" applyFill="1" applyBorder="1" applyAlignment="1">
      <alignment horizontal="right" vertical="center"/>
    </xf>
    <xf numFmtId="170" fontId="3" fillId="7" borderId="33" xfId="0" applyNumberFormat="1" applyFont="1" applyFill="1" applyBorder="1" applyAlignment="1">
      <alignment horizontal="center" vertical="center"/>
    </xf>
    <xf numFmtId="170" fontId="3" fillId="7" borderId="34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169" fontId="0" fillId="0" borderId="20" xfId="0" applyNumberFormat="1" applyBorder="1" applyAlignment="1">
      <alignment horizontal="center"/>
    </xf>
    <xf numFmtId="0" fontId="1" fillId="0" borderId="0" xfId="0" applyFont="1"/>
    <xf numFmtId="10" fontId="1" fillId="0" borderId="0" xfId="8" applyNumberFormat="1" applyFont="1"/>
    <xf numFmtId="171" fontId="13" fillId="2" borderId="35" xfId="0" applyNumberFormat="1" applyFont="1" applyFill="1" applyBorder="1" applyAlignment="1">
      <alignment horizontal="center" vertical="center"/>
    </xf>
    <xf numFmtId="165" fontId="1" fillId="0" borderId="37" xfId="0" applyNumberFormat="1" applyFont="1" applyBorder="1" applyAlignment="1">
      <alignment horizontal="center"/>
    </xf>
    <xf numFmtId="10" fontId="14" fillId="0" borderId="38" xfId="8" applyNumberFormat="1" applyFont="1" applyBorder="1" applyAlignment="1">
      <alignment horizontal="center"/>
    </xf>
    <xf numFmtId="10" fontId="15" fillId="0" borderId="39" xfId="8" applyNumberFormat="1" applyFont="1" applyBorder="1" applyAlignment="1">
      <alignment horizontal="center"/>
    </xf>
    <xf numFmtId="171" fontId="15" fillId="2" borderId="36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0" fillId="0" borderId="26" xfId="0" applyBorder="1"/>
    <xf numFmtId="0" fontId="0" fillId="0" borderId="41" xfId="0" applyBorder="1"/>
    <xf numFmtId="10" fontId="0" fillId="0" borderId="42" xfId="8" applyNumberFormat="1" applyFont="1" applyBorder="1"/>
    <xf numFmtId="0" fontId="0" fillId="0" borderId="42" xfId="0" applyBorder="1"/>
    <xf numFmtId="0" fontId="1" fillId="0" borderId="27" xfId="0" applyFont="1" applyBorder="1"/>
    <xf numFmtId="170" fontId="0" fillId="8" borderId="43" xfId="8" applyNumberFormat="1" applyFont="1" applyFill="1" applyBorder="1"/>
    <xf numFmtId="10" fontId="0" fillId="9" borderId="42" xfId="8" applyNumberFormat="1" applyFont="1" applyFill="1" applyBorder="1"/>
    <xf numFmtId="0" fontId="1" fillId="0" borderId="41" xfId="0" applyFont="1" applyBorder="1"/>
    <xf numFmtId="170" fontId="0" fillId="0" borderId="42" xfId="0" applyNumberFormat="1" applyBorder="1"/>
    <xf numFmtId="2" fontId="0" fillId="0" borderId="0" xfId="0" applyNumberFormat="1"/>
    <xf numFmtId="2" fontId="0" fillId="0" borderId="0" xfId="8" applyNumberFormat="1" applyFont="1"/>
    <xf numFmtId="10" fontId="0" fillId="0" borderId="0" xfId="8" applyNumberFormat="1" applyFont="1" applyAlignment="1">
      <alignment horizontal="right"/>
    </xf>
    <xf numFmtId="3" fontId="0" fillId="10" borderId="40" xfId="0" applyNumberFormat="1" applyFill="1" applyBorder="1"/>
    <xf numFmtId="3" fontId="1" fillId="10" borderId="40" xfId="0" applyNumberFormat="1" applyFont="1" applyFill="1" applyBorder="1"/>
    <xf numFmtId="0" fontId="1" fillId="2" borderId="38" xfId="0" applyFont="1" applyFill="1" applyBorder="1" applyAlignment="1">
      <alignment horizontal="center"/>
    </xf>
    <xf numFmtId="10" fontId="1" fillId="0" borderId="44" xfId="8" applyNumberFormat="1" applyFont="1" applyBorder="1"/>
    <xf numFmtId="10" fontId="0" fillId="0" borderId="45" xfId="8" applyNumberFormat="1" applyFont="1" applyBorder="1"/>
    <xf numFmtId="10" fontId="1" fillId="0" borderId="46" xfId="8" applyNumberFormat="1" applyFont="1" applyBorder="1" applyAlignment="1">
      <alignment horizontal="center"/>
    </xf>
    <xf numFmtId="10" fontId="0" fillId="0" borderId="47" xfId="8" applyNumberFormat="1" applyFont="1" applyBorder="1"/>
    <xf numFmtId="0" fontId="1" fillId="0" borderId="44" xfId="0" applyFont="1" applyBorder="1"/>
    <xf numFmtId="0" fontId="1" fillId="0" borderId="46" xfId="0" applyFont="1" applyBorder="1" applyAlignment="1">
      <alignment horizontal="center"/>
    </xf>
    <xf numFmtId="3" fontId="3" fillId="3" borderId="23" xfId="0" applyNumberFormat="1" applyFont="1" applyFill="1" applyBorder="1" applyAlignment="1">
      <alignment horizontal="center" vertical="center"/>
    </xf>
    <xf numFmtId="3" fontId="3" fillId="3" borderId="24" xfId="0" applyNumberFormat="1" applyFont="1" applyFill="1" applyBorder="1" applyAlignment="1">
      <alignment horizontal="center" vertical="center"/>
    </xf>
    <xf numFmtId="3" fontId="3" fillId="3" borderId="31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</cellXfs>
  <cellStyles count="10">
    <cellStyle name="Comma" xfId="1" builtinId="3"/>
    <cellStyle name="Comma0" xfId="2" xr:uid="{00000000-0005-0000-0000-000001000000}"/>
    <cellStyle name="Currency0" xfId="3" xr:uid="{00000000-0005-0000-0000-000002000000}"/>
    <cellStyle name="Date" xfId="4" xr:uid="{00000000-0005-0000-0000-000003000000}"/>
    <cellStyle name="Fixed" xfId="5" xr:uid="{00000000-0005-0000-0000-000004000000}"/>
    <cellStyle name="Heading 1" xfId="6" builtinId="16" customBuiltin="1"/>
    <cellStyle name="Heading 2" xfId="7" builtinId="17" customBuiltin="1"/>
    <cellStyle name="Normal" xfId="0" builtinId="0"/>
    <cellStyle name="Percent" xfId="8" builtinId="5"/>
    <cellStyle name="Total" xfId="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06530340152545E-2"/>
          <c:y val="2.8355413696440158E-2"/>
          <c:w val="0.89007246314076205"/>
          <c:h val="0.87901782458964495"/>
        </c:manualLayout>
      </c:layout>
      <c:lineChart>
        <c:grouping val="standard"/>
        <c:varyColors val="0"/>
        <c:ser>
          <c:idx val="1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[0]!Date</c:f>
              <c:numCache>
                <c:formatCode>mmm\ d/yy</c:formatCode>
                <c:ptCount val="363"/>
                <c:pt idx="0">
                  <c:v>43988</c:v>
                </c:pt>
                <c:pt idx="1">
                  <c:v>43989</c:v>
                </c:pt>
                <c:pt idx="2">
                  <c:v>43990</c:v>
                </c:pt>
                <c:pt idx="3">
                  <c:v>43991</c:v>
                </c:pt>
                <c:pt idx="4">
                  <c:v>43992</c:v>
                </c:pt>
                <c:pt idx="5">
                  <c:v>43993</c:v>
                </c:pt>
                <c:pt idx="6">
                  <c:v>43994</c:v>
                </c:pt>
                <c:pt idx="7">
                  <c:v>43995</c:v>
                </c:pt>
                <c:pt idx="8">
                  <c:v>43996</c:v>
                </c:pt>
                <c:pt idx="9">
                  <c:v>43997</c:v>
                </c:pt>
                <c:pt idx="10">
                  <c:v>43998</c:v>
                </c:pt>
                <c:pt idx="11">
                  <c:v>43999</c:v>
                </c:pt>
                <c:pt idx="12">
                  <c:v>44000</c:v>
                </c:pt>
                <c:pt idx="13">
                  <c:v>44001</c:v>
                </c:pt>
                <c:pt idx="14">
                  <c:v>44002</c:v>
                </c:pt>
                <c:pt idx="15">
                  <c:v>44003</c:v>
                </c:pt>
                <c:pt idx="16">
                  <c:v>44004</c:v>
                </c:pt>
                <c:pt idx="17">
                  <c:v>44005</c:v>
                </c:pt>
                <c:pt idx="18">
                  <c:v>44006</c:v>
                </c:pt>
                <c:pt idx="19">
                  <c:v>44007</c:v>
                </c:pt>
                <c:pt idx="20">
                  <c:v>44008</c:v>
                </c:pt>
                <c:pt idx="21">
                  <c:v>44009</c:v>
                </c:pt>
                <c:pt idx="22">
                  <c:v>44010</c:v>
                </c:pt>
                <c:pt idx="23">
                  <c:v>44011</c:v>
                </c:pt>
                <c:pt idx="24">
                  <c:v>44012</c:v>
                </c:pt>
                <c:pt idx="25">
                  <c:v>44013</c:v>
                </c:pt>
                <c:pt idx="26">
                  <c:v>44014</c:v>
                </c:pt>
                <c:pt idx="27">
                  <c:v>44015</c:v>
                </c:pt>
                <c:pt idx="28">
                  <c:v>44016</c:v>
                </c:pt>
                <c:pt idx="29">
                  <c:v>44017</c:v>
                </c:pt>
                <c:pt idx="30">
                  <c:v>44018</c:v>
                </c:pt>
                <c:pt idx="31">
                  <c:v>44019</c:v>
                </c:pt>
                <c:pt idx="32">
                  <c:v>44020</c:v>
                </c:pt>
                <c:pt idx="33">
                  <c:v>44021</c:v>
                </c:pt>
                <c:pt idx="34">
                  <c:v>44022</c:v>
                </c:pt>
                <c:pt idx="35">
                  <c:v>44023</c:v>
                </c:pt>
                <c:pt idx="36">
                  <c:v>44024</c:v>
                </c:pt>
                <c:pt idx="37">
                  <c:v>44025</c:v>
                </c:pt>
                <c:pt idx="38">
                  <c:v>44026</c:v>
                </c:pt>
                <c:pt idx="39">
                  <c:v>44027</c:v>
                </c:pt>
                <c:pt idx="40">
                  <c:v>44028</c:v>
                </c:pt>
                <c:pt idx="41">
                  <c:v>44029</c:v>
                </c:pt>
                <c:pt idx="42">
                  <c:v>44030</c:v>
                </c:pt>
                <c:pt idx="43">
                  <c:v>44031</c:v>
                </c:pt>
                <c:pt idx="44">
                  <c:v>44032</c:v>
                </c:pt>
                <c:pt idx="45">
                  <c:v>44033</c:v>
                </c:pt>
                <c:pt idx="46">
                  <c:v>44034</c:v>
                </c:pt>
                <c:pt idx="47">
                  <c:v>44035</c:v>
                </c:pt>
                <c:pt idx="48">
                  <c:v>44036</c:v>
                </c:pt>
                <c:pt idx="49">
                  <c:v>44037</c:v>
                </c:pt>
                <c:pt idx="50">
                  <c:v>44038</c:v>
                </c:pt>
                <c:pt idx="51">
                  <c:v>44039</c:v>
                </c:pt>
                <c:pt idx="52">
                  <c:v>44040</c:v>
                </c:pt>
                <c:pt idx="53">
                  <c:v>44041</c:v>
                </c:pt>
                <c:pt idx="54">
                  <c:v>44042</c:v>
                </c:pt>
                <c:pt idx="55">
                  <c:v>44043</c:v>
                </c:pt>
                <c:pt idx="56">
                  <c:v>44044</c:v>
                </c:pt>
                <c:pt idx="57">
                  <c:v>44045</c:v>
                </c:pt>
                <c:pt idx="58">
                  <c:v>44046</c:v>
                </c:pt>
                <c:pt idx="59">
                  <c:v>44047</c:v>
                </c:pt>
                <c:pt idx="60">
                  <c:v>44048</c:v>
                </c:pt>
                <c:pt idx="61">
                  <c:v>44049</c:v>
                </c:pt>
                <c:pt idx="62">
                  <c:v>44050</c:v>
                </c:pt>
                <c:pt idx="63">
                  <c:v>44051</c:v>
                </c:pt>
                <c:pt idx="64">
                  <c:v>44052</c:v>
                </c:pt>
                <c:pt idx="65">
                  <c:v>44053</c:v>
                </c:pt>
                <c:pt idx="66">
                  <c:v>44054</c:v>
                </c:pt>
                <c:pt idx="67">
                  <c:v>44055</c:v>
                </c:pt>
                <c:pt idx="68">
                  <c:v>44056</c:v>
                </c:pt>
                <c:pt idx="69">
                  <c:v>44057</c:v>
                </c:pt>
                <c:pt idx="70">
                  <c:v>44058</c:v>
                </c:pt>
                <c:pt idx="71">
                  <c:v>44059</c:v>
                </c:pt>
                <c:pt idx="72">
                  <c:v>44060</c:v>
                </c:pt>
                <c:pt idx="73">
                  <c:v>44061</c:v>
                </c:pt>
                <c:pt idx="74">
                  <c:v>44062</c:v>
                </c:pt>
                <c:pt idx="75">
                  <c:v>44063</c:v>
                </c:pt>
                <c:pt idx="76">
                  <c:v>44064</c:v>
                </c:pt>
                <c:pt idx="77">
                  <c:v>44065</c:v>
                </c:pt>
                <c:pt idx="78">
                  <c:v>44066</c:v>
                </c:pt>
                <c:pt idx="79">
                  <c:v>44067</c:v>
                </c:pt>
                <c:pt idx="80">
                  <c:v>44068</c:v>
                </c:pt>
                <c:pt idx="81">
                  <c:v>44069</c:v>
                </c:pt>
                <c:pt idx="82">
                  <c:v>44070</c:v>
                </c:pt>
                <c:pt idx="83">
                  <c:v>44071</c:v>
                </c:pt>
                <c:pt idx="84">
                  <c:v>44072</c:v>
                </c:pt>
                <c:pt idx="85">
                  <c:v>44073</c:v>
                </c:pt>
                <c:pt idx="86">
                  <c:v>44074</c:v>
                </c:pt>
                <c:pt idx="87">
                  <c:v>44075</c:v>
                </c:pt>
                <c:pt idx="88">
                  <c:v>44076</c:v>
                </c:pt>
                <c:pt idx="89">
                  <c:v>44077</c:v>
                </c:pt>
                <c:pt idx="90">
                  <c:v>44078</c:v>
                </c:pt>
                <c:pt idx="91">
                  <c:v>44079</c:v>
                </c:pt>
                <c:pt idx="92">
                  <c:v>44080</c:v>
                </c:pt>
                <c:pt idx="93">
                  <c:v>44081</c:v>
                </c:pt>
                <c:pt idx="94">
                  <c:v>44082</c:v>
                </c:pt>
                <c:pt idx="95">
                  <c:v>44083</c:v>
                </c:pt>
                <c:pt idx="96">
                  <c:v>44084</c:v>
                </c:pt>
                <c:pt idx="97">
                  <c:v>44085</c:v>
                </c:pt>
                <c:pt idx="98">
                  <c:v>44086</c:v>
                </c:pt>
                <c:pt idx="99">
                  <c:v>44087</c:v>
                </c:pt>
                <c:pt idx="100">
                  <c:v>44088</c:v>
                </c:pt>
                <c:pt idx="101">
                  <c:v>44089</c:v>
                </c:pt>
                <c:pt idx="102">
                  <c:v>44090</c:v>
                </c:pt>
                <c:pt idx="103">
                  <c:v>44091</c:v>
                </c:pt>
                <c:pt idx="104">
                  <c:v>44092</c:v>
                </c:pt>
                <c:pt idx="105">
                  <c:v>44093</c:v>
                </c:pt>
                <c:pt idx="106">
                  <c:v>44094</c:v>
                </c:pt>
                <c:pt idx="107">
                  <c:v>44095</c:v>
                </c:pt>
                <c:pt idx="108">
                  <c:v>44096</c:v>
                </c:pt>
                <c:pt idx="109">
                  <c:v>44097</c:v>
                </c:pt>
                <c:pt idx="110">
                  <c:v>44098</c:v>
                </c:pt>
                <c:pt idx="111">
                  <c:v>44099</c:v>
                </c:pt>
                <c:pt idx="112">
                  <c:v>44100</c:v>
                </c:pt>
                <c:pt idx="113">
                  <c:v>44101</c:v>
                </c:pt>
                <c:pt idx="114">
                  <c:v>44102</c:v>
                </c:pt>
                <c:pt idx="115">
                  <c:v>44103</c:v>
                </c:pt>
                <c:pt idx="116">
                  <c:v>44104</c:v>
                </c:pt>
                <c:pt idx="117">
                  <c:v>44105</c:v>
                </c:pt>
                <c:pt idx="118">
                  <c:v>44106</c:v>
                </c:pt>
                <c:pt idx="119">
                  <c:v>44107</c:v>
                </c:pt>
                <c:pt idx="120">
                  <c:v>44108</c:v>
                </c:pt>
                <c:pt idx="121">
                  <c:v>44109</c:v>
                </c:pt>
                <c:pt idx="122">
                  <c:v>44110</c:v>
                </c:pt>
                <c:pt idx="123">
                  <c:v>44111</c:v>
                </c:pt>
                <c:pt idx="124">
                  <c:v>44112</c:v>
                </c:pt>
                <c:pt idx="125">
                  <c:v>44114</c:v>
                </c:pt>
                <c:pt idx="126">
                  <c:v>44115</c:v>
                </c:pt>
                <c:pt idx="127">
                  <c:v>44118</c:v>
                </c:pt>
                <c:pt idx="128">
                  <c:v>44119</c:v>
                </c:pt>
                <c:pt idx="129">
                  <c:v>44120</c:v>
                </c:pt>
                <c:pt idx="130">
                  <c:v>44121</c:v>
                </c:pt>
                <c:pt idx="131">
                  <c:v>44122</c:v>
                </c:pt>
                <c:pt idx="132">
                  <c:v>44123</c:v>
                </c:pt>
                <c:pt idx="133">
                  <c:v>44124</c:v>
                </c:pt>
                <c:pt idx="134">
                  <c:v>44125</c:v>
                </c:pt>
                <c:pt idx="135">
                  <c:v>44126</c:v>
                </c:pt>
                <c:pt idx="136">
                  <c:v>44127</c:v>
                </c:pt>
                <c:pt idx="137">
                  <c:v>44128</c:v>
                </c:pt>
                <c:pt idx="138">
                  <c:v>44129</c:v>
                </c:pt>
                <c:pt idx="139">
                  <c:v>44130</c:v>
                </c:pt>
                <c:pt idx="140">
                  <c:v>44131</c:v>
                </c:pt>
                <c:pt idx="141">
                  <c:v>44132</c:v>
                </c:pt>
                <c:pt idx="142">
                  <c:v>44133</c:v>
                </c:pt>
                <c:pt idx="143">
                  <c:v>44134</c:v>
                </c:pt>
                <c:pt idx="144">
                  <c:v>44135</c:v>
                </c:pt>
                <c:pt idx="145">
                  <c:v>44136</c:v>
                </c:pt>
                <c:pt idx="146">
                  <c:v>44137</c:v>
                </c:pt>
                <c:pt idx="147">
                  <c:v>44138</c:v>
                </c:pt>
                <c:pt idx="148">
                  <c:v>44139</c:v>
                </c:pt>
                <c:pt idx="149">
                  <c:v>44140</c:v>
                </c:pt>
                <c:pt idx="150">
                  <c:v>44141</c:v>
                </c:pt>
                <c:pt idx="151">
                  <c:v>44142</c:v>
                </c:pt>
                <c:pt idx="152">
                  <c:v>44143</c:v>
                </c:pt>
                <c:pt idx="153">
                  <c:v>44144</c:v>
                </c:pt>
                <c:pt idx="154">
                  <c:v>44145</c:v>
                </c:pt>
                <c:pt idx="155">
                  <c:v>44146</c:v>
                </c:pt>
                <c:pt idx="156">
                  <c:v>44147</c:v>
                </c:pt>
                <c:pt idx="157">
                  <c:v>44148</c:v>
                </c:pt>
                <c:pt idx="158">
                  <c:v>44149</c:v>
                </c:pt>
                <c:pt idx="159">
                  <c:v>44150</c:v>
                </c:pt>
                <c:pt idx="160">
                  <c:v>44151</c:v>
                </c:pt>
                <c:pt idx="161">
                  <c:v>44152</c:v>
                </c:pt>
                <c:pt idx="162">
                  <c:v>44153</c:v>
                </c:pt>
                <c:pt idx="163">
                  <c:v>44154</c:v>
                </c:pt>
                <c:pt idx="164">
                  <c:v>44155</c:v>
                </c:pt>
                <c:pt idx="165">
                  <c:v>44156</c:v>
                </c:pt>
                <c:pt idx="166">
                  <c:v>44157</c:v>
                </c:pt>
                <c:pt idx="167">
                  <c:v>44158</c:v>
                </c:pt>
                <c:pt idx="168">
                  <c:v>44159</c:v>
                </c:pt>
                <c:pt idx="169">
                  <c:v>44160</c:v>
                </c:pt>
                <c:pt idx="170">
                  <c:v>44161</c:v>
                </c:pt>
                <c:pt idx="171">
                  <c:v>44162</c:v>
                </c:pt>
                <c:pt idx="172">
                  <c:v>44163</c:v>
                </c:pt>
                <c:pt idx="173">
                  <c:v>44164</c:v>
                </c:pt>
                <c:pt idx="174">
                  <c:v>44165</c:v>
                </c:pt>
                <c:pt idx="175">
                  <c:v>44166</c:v>
                </c:pt>
                <c:pt idx="176">
                  <c:v>44167</c:v>
                </c:pt>
                <c:pt idx="177">
                  <c:v>44168</c:v>
                </c:pt>
                <c:pt idx="178">
                  <c:v>44169</c:v>
                </c:pt>
                <c:pt idx="179">
                  <c:v>44170</c:v>
                </c:pt>
                <c:pt idx="180">
                  <c:v>44171</c:v>
                </c:pt>
                <c:pt idx="181">
                  <c:v>44172</c:v>
                </c:pt>
                <c:pt idx="182">
                  <c:v>44173</c:v>
                </c:pt>
                <c:pt idx="183">
                  <c:v>44174</c:v>
                </c:pt>
                <c:pt idx="184">
                  <c:v>44175</c:v>
                </c:pt>
                <c:pt idx="185">
                  <c:v>44176</c:v>
                </c:pt>
                <c:pt idx="186">
                  <c:v>44177</c:v>
                </c:pt>
                <c:pt idx="187">
                  <c:v>44178</c:v>
                </c:pt>
                <c:pt idx="188">
                  <c:v>44179</c:v>
                </c:pt>
                <c:pt idx="189">
                  <c:v>44180</c:v>
                </c:pt>
                <c:pt idx="190">
                  <c:v>44181</c:v>
                </c:pt>
                <c:pt idx="191">
                  <c:v>44182</c:v>
                </c:pt>
                <c:pt idx="192">
                  <c:v>44183</c:v>
                </c:pt>
                <c:pt idx="193">
                  <c:v>44184</c:v>
                </c:pt>
                <c:pt idx="194">
                  <c:v>44185</c:v>
                </c:pt>
                <c:pt idx="195">
                  <c:v>44186</c:v>
                </c:pt>
                <c:pt idx="196">
                  <c:v>44187</c:v>
                </c:pt>
                <c:pt idx="197">
                  <c:v>44188</c:v>
                </c:pt>
                <c:pt idx="198">
                  <c:v>44189</c:v>
                </c:pt>
                <c:pt idx="199">
                  <c:v>44190</c:v>
                </c:pt>
                <c:pt idx="200">
                  <c:v>44191</c:v>
                </c:pt>
                <c:pt idx="201">
                  <c:v>44192</c:v>
                </c:pt>
                <c:pt idx="202">
                  <c:v>44193</c:v>
                </c:pt>
                <c:pt idx="203">
                  <c:v>44194</c:v>
                </c:pt>
                <c:pt idx="204">
                  <c:v>44195</c:v>
                </c:pt>
                <c:pt idx="205">
                  <c:v>44196</c:v>
                </c:pt>
                <c:pt idx="206">
                  <c:v>44197</c:v>
                </c:pt>
                <c:pt idx="207">
                  <c:v>44198</c:v>
                </c:pt>
                <c:pt idx="208">
                  <c:v>44199</c:v>
                </c:pt>
                <c:pt idx="209">
                  <c:v>44200</c:v>
                </c:pt>
                <c:pt idx="210">
                  <c:v>44201</c:v>
                </c:pt>
                <c:pt idx="211">
                  <c:v>44202</c:v>
                </c:pt>
                <c:pt idx="212">
                  <c:v>44203</c:v>
                </c:pt>
                <c:pt idx="213">
                  <c:v>44204</c:v>
                </c:pt>
                <c:pt idx="214">
                  <c:v>44205</c:v>
                </c:pt>
                <c:pt idx="215">
                  <c:v>44206</c:v>
                </c:pt>
                <c:pt idx="216">
                  <c:v>44207</c:v>
                </c:pt>
                <c:pt idx="217">
                  <c:v>44208</c:v>
                </c:pt>
                <c:pt idx="218">
                  <c:v>44209</c:v>
                </c:pt>
                <c:pt idx="219">
                  <c:v>44210</c:v>
                </c:pt>
                <c:pt idx="220">
                  <c:v>44211</c:v>
                </c:pt>
                <c:pt idx="221">
                  <c:v>44212</c:v>
                </c:pt>
                <c:pt idx="222">
                  <c:v>44213</c:v>
                </c:pt>
                <c:pt idx="223">
                  <c:v>44214</c:v>
                </c:pt>
                <c:pt idx="224">
                  <c:v>44215</c:v>
                </c:pt>
                <c:pt idx="225">
                  <c:v>44216</c:v>
                </c:pt>
                <c:pt idx="226">
                  <c:v>44217</c:v>
                </c:pt>
                <c:pt idx="227">
                  <c:v>44218</c:v>
                </c:pt>
                <c:pt idx="228">
                  <c:v>44219</c:v>
                </c:pt>
                <c:pt idx="229">
                  <c:v>44220</c:v>
                </c:pt>
                <c:pt idx="230">
                  <c:v>44221</c:v>
                </c:pt>
                <c:pt idx="231">
                  <c:v>44222</c:v>
                </c:pt>
                <c:pt idx="232">
                  <c:v>44223</c:v>
                </c:pt>
                <c:pt idx="233">
                  <c:v>44224</c:v>
                </c:pt>
                <c:pt idx="234">
                  <c:v>44225</c:v>
                </c:pt>
                <c:pt idx="235">
                  <c:v>44226</c:v>
                </c:pt>
                <c:pt idx="236">
                  <c:v>44227</c:v>
                </c:pt>
                <c:pt idx="237">
                  <c:v>44228</c:v>
                </c:pt>
                <c:pt idx="238">
                  <c:v>44229</c:v>
                </c:pt>
                <c:pt idx="239">
                  <c:v>44230</c:v>
                </c:pt>
                <c:pt idx="240">
                  <c:v>44231</c:v>
                </c:pt>
                <c:pt idx="241">
                  <c:v>44232</c:v>
                </c:pt>
                <c:pt idx="242">
                  <c:v>44233</c:v>
                </c:pt>
                <c:pt idx="243">
                  <c:v>44234</c:v>
                </c:pt>
                <c:pt idx="244">
                  <c:v>44235</c:v>
                </c:pt>
                <c:pt idx="245">
                  <c:v>44236</c:v>
                </c:pt>
                <c:pt idx="246">
                  <c:v>44237</c:v>
                </c:pt>
                <c:pt idx="247">
                  <c:v>44238</c:v>
                </c:pt>
                <c:pt idx="248">
                  <c:v>44239</c:v>
                </c:pt>
                <c:pt idx="249">
                  <c:v>44240</c:v>
                </c:pt>
                <c:pt idx="250">
                  <c:v>44241</c:v>
                </c:pt>
                <c:pt idx="251">
                  <c:v>44242</c:v>
                </c:pt>
                <c:pt idx="252">
                  <c:v>44243</c:v>
                </c:pt>
                <c:pt idx="253">
                  <c:v>44244</c:v>
                </c:pt>
                <c:pt idx="254">
                  <c:v>44245</c:v>
                </c:pt>
                <c:pt idx="255">
                  <c:v>44246</c:v>
                </c:pt>
                <c:pt idx="256">
                  <c:v>44247</c:v>
                </c:pt>
                <c:pt idx="257">
                  <c:v>44248</c:v>
                </c:pt>
                <c:pt idx="258">
                  <c:v>44249</c:v>
                </c:pt>
                <c:pt idx="259">
                  <c:v>44250</c:v>
                </c:pt>
                <c:pt idx="260">
                  <c:v>44251</c:v>
                </c:pt>
                <c:pt idx="261">
                  <c:v>44252</c:v>
                </c:pt>
                <c:pt idx="262">
                  <c:v>44253</c:v>
                </c:pt>
                <c:pt idx="263">
                  <c:v>44254</c:v>
                </c:pt>
                <c:pt idx="264">
                  <c:v>44255</c:v>
                </c:pt>
                <c:pt idx="265">
                  <c:v>44256</c:v>
                </c:pt>
                <c:pt idx="266">
                  <c:v>44257</c:v>
                </c:pt>
                <c:pt idx="267">
                  <c:v>44258</c:v>
                </c:pt>
                <c:pt idx="268">
                  <c:v>44259</c:v>
                </c:pt>
                <c:pt idx="269">
                  <c:v>44260</c:v>
                </c:pt>
                <c:pt idx="270">
                  <c:v>44261</c:v>
                </c:pt>
                <c:pt idx="271">
                  <c:v>44262</c:v>
                </c:pt>
                <c:pt idx="272">
                  <c:v>44263</c:v>
                </c:pt>
                <c:pt idx="273">
                  <c:v>44264</c:v>
                </c:pt>
                <c:pt idx="274">
                  <c:v>44265</c:v>
                </c:pt>
                <c:pt idx="275">
                  <c:v>44266</c:v>
                </c:pt>
                <c:pt idx="276">
                  <c:v>44267</c:v>
                </c:pt>
                <c:pt idx="277">
                  <c:v>44268</c:v>
                </c:pt>
                <c:pt idx="278">
                  <c:v>44269</c:v>
                </c:pt>
                <c:pt idx="279">
                  <c:v>44270</c:v>
                </c:pt>
                <c:pt idx="280">
                  <c:v>44271</c:v>
                </c:pt>
                <c:pt idx="281">
                  <c:v>44272</c:v>
                </c:pt>
                <c:pt idx="282">
                  <c:v>44273</c:v>
                </c:pt>
                <c:pt idx="283">
                  <c:v>44274</c:v>
                </c:pt>
                <c:pt idx="284">
                  <c:v>44275</c:v>
                </c:pt>
                <c:pt idx="285">
                  <c:v>44276</c:v>
                </c:pt>
                <c:pt idx="286">
                  <c:v>44277</c:v>
                </c:pt>
                <c:pt idx="287">
                  <c:v>44278</c:v>
                </c:pt>
                <c:pt idx="288">
                  <c:v>44279</c:v>
                </c:pt>
                <c:pt idx="289">
                  <c:v>44280</c:v>
                </c:pt>
                <c:pt idx="290">
                  <c:v>44281</c:v>
                </c:pt>
                <c:pt idx="291">
                  <c:v>44282</c:v>
                </c:pt>
                <c:pt idx="292">
                  <c:v>44283</c:v>
                </c:pt>
                <c:pt idx="293">
                  <c:v>44284</c:v>
                </c:pt>
                <c:pt idx="294">
                  <c:v>44285</c:v>
                </c:pt>
                <c:pt idx="295">
                  <c:v>44286</c:v>
                </c:pt>
                <c:pt idx="296">
                  <c:v>44287</c:v>
                </c:pt>
                <c:pt idx="297">
                  <c:v>44288</c:v>
                </c:pt>
                <c:pt idx="298">
                  <c:v>44289</c:v>
                </c:pt>
                <c:pt idx="299">
                  <c:v>44290</c:v>
                </c:pt>
                <c:pt idx="300">
                  <c:v>44291</c:v>
                </c:pt>
                <c:pt idx="301">
                  <c:v>44292</c:v>
                </c:pt>
                <c:pt idx="302">
                  <c:v>44293</c:v>
                </c:pt>
                <c:pt idx="303">
                  <c:v>44294</c:v>
                </c:pt>
                <c:pt idx="304">
                  <c:v>44295</c:v>
                </c:pt>
                <c:pt idx="305">
                  <c:v>44296</c:v>
                </c:pt>
                <c:pt idx="306">
                  <c:v>44297</c:v>
                </c:pt>
                <c:pt idx="307">
                  <c:v>44298</c:v>
                </c:pt>
                <c:pt idx="308">
                  <c:v>44299</c:v>
                </c:pt>
                <c:pt idx="309">
                  <c:v>44300</c:v>
                </c:pt>
                <c:pt idx="310">
                  <c:v>44301</c:v>
                </c:pt>
                <c:pt idx="311">
                  <c:v>44302</c:v>
                </c:pt>
                <c:pt idx="312">
                  <c:v>44303</c:v>
                </c:pt>
                <c:pt idx="313">
                  <c:v>44304</c:v>
                </c:pt>
                <c:pt idx="314">
                  <c:v>44305</c:v>
                </c:pt>
                <c:pt idx="315">
                  <c:v>44306</c:v>
                </c:pt>
                <c:pt idx="316">
                  <c:v>44307</c:v>
                </c:pt>
                <c:pt idx="317">
                  <c:v>44308</c:v>
                </c:pt>
                <c:pt idx="318">
                  <c:v>44309</c:v>
                </c:pt>
                <c:pt idx="319">
                  <c:v>44310</c:v>
                </c:pt>
                <c:pt idx="320">
                  <c:v>44311</c:v>
                </c:pt>
                <c:pt idx="321">
                  <c:v>44312</c:v>
                </c:pt>
                <c:pt idx="322">
                  <c:v>44313</c:v>
                </c:pt>
                <c:pt idx="323">
                  <c:v>44314</c:v>
                </c:pt>
                <c:pt idx="324">
                  <c:v>44315</c:v>
                </c:pt>
                <c:pt idx="325">
                  <c:v>44316</c:v>
                </c:pt>
                <c:pt idx="326">
                  <c:v>44317</c:v>
                </c:pt>
                <c:pt idx="327">
                  <c:v>44318</c:v>
                </c:pt>
                <c:pt idx="328">
                  <c:v>44319</c:v>
                </c:pt>
                <c:pt idx="329">
                  <c:v>44320</c:v>
                </c:pt>
                <c:pt idx="330">
                  <c:v>44321</c:v>
                </c:pt>
                <c:pt idx="331">
                  <c:v>44322</c:v>
                </c:pt>
                <c:pt idx="332">
                  <c:v>44323</c:v>
                </c:pt>
                <c:pt idx="333">
                  <c:v>44324</c:v>
                </c:pt>
                <c:pt idx="334">
                  <c:v>44325</c:v>
                </c:pt>
                <c:pt idx="335">
                  <c:v>44326</c:v>
                </c:pt>
                <c:pt idx="336">
                  <c:v>44327</c:v>
                </c:pt>
                <c:pt idx="337">
                  <c:v>44328</c:v>
                </c:pt>
                <c:pt idx="338">
                  <c:v>44329</c:v>
                </c:pt>
                <c:pt idx="339">
                  <c:v>44330</c:v>
                </c:pt>
                <c:pt idx="340">
                  <c:v>44331</c:v>
                </c:pt>
                <c:pt idx="341">
                  <c:v>44332</c:v>
                </c:pt>
                <c:pt idx="342">
                  <c:v>44333</c:v>
                </c:pt>
                <c:pt idx="343">
                  <c:v>44334</c:v>
                </c:pt>
                <c:pt idx="344">
                  <c:v>44335</c:v>
                </c:pt>
                <c:pt idx="345">
                  <c:v>44336</c:v>
                </c:pt>
                <c:pt idx="346">
                  <c:v>44337</c:v>
                </c:pt>
                <c:pt idx="347">
                  <c:v>44338</c:v>
                </c:pt>
                <c:pt idx="348">
                  <c:v>44339</c:v>
                </c:pt>
                <c:pt idx="349">
                  <c:v>44340</c:v>
                </c:pt>
                <c:pt idx="350">
                  <c:v>44341</c:v>
                </c:pt>
                <c:pt idx="351">
                  <c:v>44342</c:v>
                </c:pt>
                <c:pt idx="352">
                  <c:v>44343</c:v>
                </c:pt>
                <c:pt idx="353">
                  <c:v>44344</c:v>
                </c:pt>
                <c:pt idx="354">
                  <c:v>44345</c:v>
                </c:pt>
                <c:pt idx="355">
                  <c:v>44346</c:v>
                </c:pt>
                <c:pt idx="356">
                  <c:v>44347</c:v>
                </c:pt>
                <c:pt idx="357">
                  <c:v>44348</c:v>
                </c:pt>
                <c:pt idx="358">
                  <c:v>44349</c:v>
                </c:pt>
                <c:pt idx="359">
                  <c:v>44350</c:v>
                </c:pt>
                <c:pt idx="360">
                  <c:v>44351</c:v>
                </c:pt>
                <c:pt idx="361">
                  <c:v>44352</c:v>
                </c:pt>
                <c:pt idx="362">
                  <c:v>44353</c:v>
                </c:pt>
              </c:numCache>
            </c:numRef>
          </c:cat>
          <c:val>
            <c:numRef>
              <c:f>[0]!Close</c:f>
              <c:numCache>
                <c:formatCode>0.00</c:formatCode>
                <c:ptCount val="363"/>
                <c:pt idx="0">
                  <c:v>9653.6796880000002</c:v>
                </c:pt>
                <c:pt idx="1">
                  <c:v>9758.8525389999995</c:v>
                </c:pt>
                <c:pt idx="2">
                  <c:v>9771.4892579999996</c:v>
                </c:pt>
                <c:pt idx="3">
                  <c:v>9795.7001949999994</c:v>
                </c:pt>
                <c:pt idx="4">
                  <c:v>9870.0947269999997</c:v>
                </c:pt>
                <c:pt idx="5">
                  <c:v>9321.78125</c:v>
                </c:pt>
                <c:pt idx="6">
                  <c:v>9480.84375</c:v>
                </c:pt>
                <c:pt idx="7">
                  <c:v>9475.2773440000001</c:v>
                </c:pt>
                <c:pt idx="8">
                  <c:v>9386.7880860000005</c:v>
                </c:pt>
                <c:pt idx="9">
                  <c:v>9450.7021480000003</c:v>
                </c:pt>
                <c:pt idx="10">
                  <c:v>9538.0244139999995</c:v>
                </c:pt>
                <c:pt idx="11">
                  <c:v>9480.2548829999996</c:v>
                </c:pt>
                <c:pt idx="12">
                  <c:v>9411.8408199999994</c:v>
                </c:pt>
                <c:pt idx="13">
                  <c:v>9288.0185550000006</c:v>
                </c:pt>
                <c:pt idx="14">
                  <c:v>9332.3408199999994</c:v>
                </c:pt>
                <c:pt idx="15">
                  <c:v>9303.6298829999996</c:v>
                </c:pt>
                <c:pt idx="16">
                  <c:v>9648.7177730000003</c:v>
                </c:pt>
                <c:pt idx="17">
                  <c:v>9629.6582030000009</c:v>
                </c:pt>
                <c:pt idx="18">
                  <c:v>9313.6103519999997</c:v>
                </c:pt>
                <c:pt idx="19">
                  <c:v>9264.8134769999997</c:v>
                </c:pt>
                <c:pt idx="20">
                  <c:v>9162.9179690000001</c:v>
                </c:pt>
                <c:pt idx="21">
                  <c:v>9045.390625</c:v>
                </c:pt>
                <c:pt idx="22">
                  <c:v>9143.5820309999999</c:v>
                </c:pt>
                <c:pt idx="23">
                  <c:v>9190.8544920000004</c:v>
                </c:pt>
                <c:pt idx="24">
                  <c:v>9137.9931639999995</c:v>
                </c:pt>
                <c:pt idx="25">
                  <c:v>9228.3251949999994</c:v>
                </c:pt>
                <c:pt idx="26">
                  <c:v>9123.4101559999999</c:v>
                </c:pt>
                <c:pt idx="27">
                  <c:v>9087.3037110000005</c:v>
                </c:pt>
                <c:pt idx="28">
                  <c:v>9132.4882809999999</c:v>
                </c:pt>
                <c:pt idx="29">
                  <c:v>9073.9423829999996</c:v>
                </c:pt>
                <c:pt idx="30">
                  <c:v>9375.4746090000008</c:v>
                </c:pt>
                <c:pt idx="31">
                  <c:v>9252.2773440000001</c:v>
                </c:pt>
                <c:pt idx="32">
                  <c:v>9428.3330079999996</c:v>
                </c:pt>
                <c:pt idx="33">
                  <c:v>9277.9677730000003</c:v>
                </c:pt>
                <c:pt idx="34">
                  <c:v>9278.8076170000004</c:v>
                </c:pt>
                <c:pt idx="35">
                  <c:v>9240.3466800000006</c:v>
                </c:pt>
                <c:pt idx="36">
                  <c:v>9276.5</c:v>
                </c:pt>
                <c:pt idx="37">
                  <c:v>9243.6142579999996</c:v>
                </c:pt>
                <c:pt idx="38">
                  <c:v>9243.2138670000004</c:v>
                </c:pt>
                <c:pt idx="39">
                  <c:v>9192.8369139999995</c:v>
                </c:pt>
                <c:pt idx="40">
                  <c:v>9132.2275389999995</c:v>
                </c:pt>
                <c:pt idx="41">
                  <c:v>9151.3925780000009</c:v>
                </c:pt>
                <c:pt idx="42">
                  <c:v>9159.0400389999995</c:v>
                </c:pt>
                <c:pt idx="43">
                  <c:v>9185.8173829999996</c:v>
                </c:pt>
                <c:pt idx="44">
                  <c:v>9164.2314449999994</c:v>
                </c:pt>
                <c:pt idx="45">
                  <c:v>9374.8876949999994</c:v>
                </c:pt>
                <c:pt idx="46">
                  <c:v>9525.3632809999999</c:v>
                </c:pt>
                <c:pt idx="47">
                  <c:v>9581.0722659999992</c:v>
                </c:pt>
                <c:pt idx="48">
                  <c:v>9536.8925780000009</c:v>
                </c:pt>
                <c:pt idx="49">
                  <c:v>9677.1132809999999</c:v>
                </c:pt>
                <c:pt idx="50">
                  <c:v>9905.1669920000004</c:v>
                </c:pt>
                <c:pt idx="51">
                  <c:v>10990.873046999999</c:v>
                </c:pt>
                <c:pt idx="52">
                  <c:v>10912.823242</c:v>
                </c:pt>
                <c:pt idx="53">
                  <c:v>11100.467773</c:v>
                </c:pt>
                <c:pt idx="54">
                  <c:v>11111.213867</c:v>
                </c:pt>
                <c:pt idx="55">
                  <c:v>11323.466796999999</c:v>
                </c:pt>
                <c:pt idx="56">
                  <c:v>11759.592773</c:v>
                </c:pt>
                <c:pt idx="57">
                  <c:v>11053.614258</c:v>
                </c:pt>
                <c:pt idx="58">
                  <c:v>11246.348633</c:v>
                </c:pt>
                <c:pt idx="59">
                  <c:v>11205.892578000001</c:v>
                </c:pt>
                <c:pt idx="60">
                  <c:v>11747.022461</c:v>
                </c:pt>
                <c:pt idx="61">
                  <c:v>11779.773438</c:v>
                </c:pt>
                <c:pt idx="62">
                  <c:v>11601.472656</c:v>
                </c:pt>
                <c:pt idx="63">
                  <c:v>11754.045898</c:v>
                </c:pt>
                <c:pt idx="64">
                  <c:v>11675.739258</c:v>
                </c:pt>
                <c:pt idx="65">
                  <c:v>11878.111328000001</c:v>
                </c:pt>
                <c:pt idx="66">
                  <c:v>11410.525390999999</c:v>
                </c:pt>
                <c:pt idx="67">
                  <c:v>11584.934569999999</c:v>
                </c:pt>
                <c:pt idx="68">
                  <c:v>11784.137694999999</c:v>
                </c:pt>
                <c:pt idx="69">
                  <c:v>11768.871094</c:v>
                </c:pt>
                <c:pt idx="70">
                  <c:v>11865.698242</c:v>
                </c:pt>
                <c:pt idx="71">
                  <c:v>11892.803711</c:v>
                </c:pt>
                <c:pt idx="72">
                  <c:v>12254.402344</c:v>
                </c:pt>
                <c:pt idx="73">
                  <c:v>11991.233398</c:v>
                </c:pt>
                <c:pt idx="74">
                  <c:v>11758.283203000001</c:v>
                </c:pt>
                <c:pt idx="75">
                  <c:v>11878.372069999999</c:v>
                </c:pt>
                <c:pt idx="76">
                  <c:v>11592.489258</c:v>
                </c:pt>
                <c:pt idx="77">
                  <c:v>11681.825194999999</c:v>
                </c:pt>
                <c:pt idx="78">
                  <c:v>11664.847656</c:v>
                </c:pt>
                <c:pt idx="79">
                  <c:v>11774.595703000001</c:v>
                </c:pt>
                <c:pt idx="80">
                  <c:v>11366.134765999999</c:v>
                </c:pt>
                <c:pt idx="81">
                  <c:v>11488.363281</c:v>
                </c:pt>
                <c:pt idx="82">
                  <c:v>11323.397461</c:v>
                </c:pt>
                <c:pt idx="83">
                  <c:v>11542.5</c:v>
                </c:pt>
                <c:pt idx="84">
                  <c:v>11506.865234000001</c:v>
                </c:pt>
                <c:pt idx="85">
                  <c:v>11711.505859000001</c:v>
                </c:pt>
                <c:pt idx="86">
                  <c:v>11680.820313</c:v>
                </c:pt>
                <c:pt idx="87">
                  <c:v>11970.478515999999</c:v>
                </c:pt>
                <c:pt idx="88">
                  <c:v>11414.034180000001</c:v>
                </c:pt>
                <c:pt idx="89">
                  <c:v>10245.296875</c:v>
                </c:pt>
                <c:pt idx="90">
                  <c:v>10511.813477</c:v>
                </c:pt>
                <c:pt idx="91">
                  <c:v>10169.567383</c:v>
                </c:pt>
                <c:pt idx="92">
                  <c:v>10280.351563</c:v>
                </c:pt>
                <c:pt idx="93">
                  <c:v>10369.563477</c:v>
                </c:pt>
                <c:pt idx="94">
                  <c:v>10131.516602</c:v>
                </c:pt>
                <c:pt idx="95">
                  <c:v>10242.347656</c:v>
                </c:pt>
                <c:pt idx="96">
                  <c:v>10363.138671999999</c:v>
                </c:pt>
                <c:pt idx="97">
                  <c:v>10400.915039</c:v>
                </c:pt>
                <c:pt idx="98">
                  <c:v>10442.170898</c:v>
                </c:pt>
                <c:pt idx="99">
                  <c:v>10323.755859000001</c:v>
                </c:pt>
                <c:pt idx="100">
                  <c:v>10680.837890999999</c:v>
                </c:pt>
                <c:pt idx="101">
                  <c:v>10796.951171999999</c:v>
                </c:pt>
                <c:pt idx="102">
                  <c:v>10974.905273</c:v>
                </c:pt>
                <c:pt idx="103">
                  <c:v>10948.990234000001</c:v>
                </c:pt>
                <c:pt idx="104">
                  <c:v>10944.585938</c:v>
                </c:pt>
                <c:pt idx="105">
                  <c:v>11094.346680000001</c:v>
                </c:pt>
                <c:pt idx="106">
                  <c:v>10938.271484000001</c:v>
                </c:pt>
                <c:pt idx="107">
                  <c:v>10462.259765999999</c:v>
                </c:pt>
                <c:pt idx="108">
                  <c:v>10538.459961</c:v>
                </c:pt>
                <c:pt idx="109">
                  <c:v>10225.864258</c:v>
                </c:pt>
                <c:pt idx="110">
                  <c:v>10745.548828000001</c:v>
                </c:pt>
                <c:pt idx="111">
                  <c:v>10702.290039</c:v>
                </c:pt>
                <c:pt idx="112">
                  <c:v>10754.4375</c:v>
                </c:pt>
                <c:pt idx="113">
                  <c:v>10774.426758</c:v>
                </c:pt>
                <c:pt idx="114">
                  <c:v>10721.327148</c:v>
                </c:pt>
                <c:pt idx="115">
                  <c:v>10848.830078000001</c:v>
                </c:pt>
                <c:pt idx="116">
                  <c:v>10787.618164</c:v>
                </c:pt>
                <c:pt idx="117">
                  <c:v>10623.330078000001</c:v>
                </c:pt>
                <c:pt idx="118">
                  <c:v>10585.164063</c:v>
                </c:pt>
                <c:pt idx="119">
                  <c:v>10565.493164</c:v>
                </c:pt>
                <c:pt idx="120">
                  <c:v>10684.428711</c:v>
                </c:pt>
                <c:pt idx="121">
                  <c:v>10804.000977</c:v>
                </c:pt>
                <c:pt idx="122">
                  <c:v>10621.664063</c:v>
                </c:pt>
                <c:pt idx="123">
                  <c:v>10679.136719</c:v>
                </c:pt>
                <c:pt idx="124">
                  <c:v>10923.627930000001</c:v>
                </c:pt>
                <c:pt idx="125">
                  <c:v>11296.361328000001</c:v>
                </c:pt>
                <c:pt idx="126">
                  <c:v>11384.181640999999</c:v>
                </c:pt>
                <c:pt idx="127">
                  <c:v>11429.506836</c:v>
                </c:pt>
                <c:pt idx="128">
                  <c:v>11495.349609000001</c:v>
                </c:pt>
                <c:pt idx="129">
                  <c:v>11322.123046999999</c:v>
                </c:pt>
                <c:pt idx="130">
                  <c:v>11358.101563</c:v>
                </c:pt>
                <c:pt idx="131">
                  <c:v>11483.359375</c:v>
                </c:pt>
                <c:pt idx="132">
                  <c:v>11742.037109000001</c:v>
                </c:pt>
                <c:pt idx="133">
                  <c:v>11916.334961</c:v>
                </c:pt>
                <c:pt idx="134">
                  <c:v>12823.689453000001</c:v>
                </c:pt>
                <c:pt idx="135">
                  <c:v>12965.891602</c:v>
                </c:pt>
                <c:pt idx="136">
                  <c:v>12931.539063</c:v>
                </c:pt>
                <c:pt idx="137">
                  <c:v>13108.0625</c:v>
                </c:pt>
                <c:pt idx="138">
                  <c:v>13031.173828000001</c:v>
                </c:pt>
                <c:pt idx="139">
                  <c:v>13075.248046999999</c:v>
                </c:pt>
                <c:pt idx="140">
                  <c:v>13654.21875</c:v>
                </c:pt>
                <c:pt idx="141">
                  <c:v>13271.285156</c:v>
                </c:pt>
                <c:pt idx="142">
                  <c:v>13437.882813</c:v>
                </c:pt>
                <c:pt idx="143">
                  <c:v>13546.522461</c:v>
                </c:pt>
                <c:pt idx="144">
                  <c:v>13780.995117</c:v>
                </c:pt>
                <c:pt idx="145">
                  <c:v>13737.109375</c:v>
                </c:pt>
                <c:pt idx="146">
                  <c:v>13550.489258</c:v>
                </c:pt>
                <c:pt idx="147">
                  <c:v>13950.300781</c:v>
                </c:pt>
                <c:pt idx="148">
                  <c:v>14133.707031</c:v>
                </c:pt>
                <c:pt idx="149">
                  <c:v>15579.848633</c:v>
                </c:pt>
                <c:pt idx="150">
                  <c:v>15565.880859000001</c:v>
                </c:pt>
                <c:pt idx="151">
                  <c:v>14833.753906</c:v>
                </c:pt>
                <c:pt idx="152">
                  <c:v>15479.567383</c:v>
                </c:pt>
                <c:pt idx="153">
                  <c:v>15332.315430000001</c:v>
                </c:pt>
                <c:pt idx="154">
                  <c:v>15290.902344</c:v>
                </c:pt>
                <c:pt idx="155">
                  <c:v>15701.339844</c:v>
                </c:pt>
                <c:pt idx="156">
                  <c:v>16276.34375</c:v>
                </c:pt>
                <c:pt idx="157">
                  <c:v>16317.808594</c:v>
                </c:pt>
                <c:pt idx="158">
                  <c:v>16068.138671999999</c:v>
                </c:pt>
                <c:pt idx="159">
                  <c:v>15955.587890999999</c:v>
                </c:pt>
                <c:pt idx="160">
                  <c:v>16716.111327999999</c:v>
                </c:pt>
                <c:pt idx="161">
                  <c:v>17645.40625</c:v>
                </c:pt>
                <c:pt idx="162">
                  <c:v>17804.005859000001</c:v>
                </c:pt>
                <c:pt idx="163">
                  <c:v>17817.089843999998</c:v>
                </c:pt>
                <c:pt idx="164">
                  <c:v>18621.314452999999</c:v>
                </c:pt>
                <c:pt idx="165">
                  <c:v>18642.232422000001</c:v>
                </c:pt>
                <c:pt idx="166">
                  <c:v>18370.001952999999</c:v>
                </c:pt>
                <c:pt idx="167">
                  <c:v>18364.121093999998</c:v>
                </c:pt>
                <c:pt idx="168">
                  <c:v>19107.464843999998</c:v>
                </c:pt>
                <c:pt idx="169">
                  <c:v>18732.121093999998</c:v>
                </c:pt>
                <c:pt idx="170">
                  <c:v>17150.623047000001</c:v>
                </c:pt>
                <c:pt idx="171">
                  <c:v>17108.402343999998</c:v>
                </c:pt>
                <c:pt idx="172">
                  <c:v>17717.414063</c:v>
                </c:pt>
                <c:pt idx="173">
                  <c:v>18177.484375</c:v>
                </c:pt>
                <c:pt idx="174">
                  <c:v>19625.835938</c:v>
                </c:pt>
                <c:pt idx="175">
                  <c:v>18802.998047000001</c:v>
                </c:pt>
                <c:pt idx="176">
                  <c:v>19201.091797000001</c:v>
                </c:pt>
                <c:pt idx="177">
                  <c:v>19445.398438</c:v>
                </c:pt>
                <c:pt idx="178">
                  <c:v>18699.765625</c:v>
                </c:pt>
                <c:pt idx="179">
                  <c:v>19154.230468999998</c:v>
                </c:pt>
                <c:pt idx="180">
                  <c:v>19345.121093999998</c:v>
                </c:pt>
                <c:pt idx="181">
                  <c:v>19191.630859000001</c:v>
                </c:pt>
                <c:pt idx="182">
                  <c:v>18321.144531000002</c:v>
                </c:pt>
                <c:pt idx="183">
                  <c:v>18553.916015999999</c:v>
                </c:pt>
                <c:pt idx="184">
                  <c:v>18264.992188</c:v>
                </c:pt>
                <c:pt idx="185">
                  <c:v>18058.904297000001</c:v>
                </c:pt>
                <c:pt idx="186">
                  <c:v>18803.65625</c:v>
                </c:pt>
                <c:pt idx="187">
                  <c:v>19142.382813</c:v>
                </c:pt>
                <c:pt idx="188">
                  <c:v>19246.644531000002</c:v>
                </c:pt>
                <c:pt idx="189">
                  <c:v>19417.076172000001</c:v>
                </c:pt>
                <c:pt idx="190">
                  <c:v>21310.597656000002</c:v>
                </c:pt>
                <c:pt idx="191">
                  <c:v>22805.162109000001</c:v>
                </c:pt>
                <c:pt idx="192">
                  <c:v>23137.960938</c:v>
                </c:pt>
                <c:pt idx="193">
                  <c:v>23869.832031000002</c:v>
                </c:pt>
                <c:pt idx="194">
                  <c:v>23477.294922000001</c:v>
                </c:pt>
                <c:pt idx="195">
                  <c:v>22803.082031000002</c:v>
                </c:pt>
                <c:pt idx="196">
                  <c:v>23783.029297000001</c:v>
                </c:pt>
                <c:pt idx="197">
                  <c:v>23241.345702999999</c:v>
                </c:pt>
                <c:pt idx="198">
                  <c:v>23735.949218999998</c:v>
                </c:pt>
                <c:pt idx="199">
                  <c:v>24664.791015999999</c:v>
                </c:pt>
                <c:pt idx="200">
                  <c:v>26437.037109000001</c:v>
                </c:pt>
                <c:pt idx="201">
                  <c:v>26272.294922000001</c:v>
                </c:pt>
                <c:pt idx="202">
                  <c:v>27084.808593999998</c:v>
                </c:pt>
                <c:pt idx="203">
                  <c:v>27362.4375</c:v>
                </c:pt>
                <c:pt idx="204">
                  <c:v>28840.953125</c:v>
                </c:pt>
                <c:pt idx="205">
                  <c:v>29001.720702999999</c:v>
                </c:pt>
                <c:pt idx="206">
                  <c:v>29374.152343999998</c:v>
                </c:pt>
                <c:pt idx="207">
                  <c:v>32127.267577999999</c:v>
                </c:pt>
                <c:pt idx="208">
                  <c:v>32782.023437999997</c:v>
                </c:pt>
                <c:pt idx="209">
                  <c:v>31971.914063</c:v>
                </c:pt>
                <c:pt idx="210">
                  <c:v>33992.429687999997</c:v>
                </c:pt>
                <c:pt idx="211">
                  <c:v>36824.363280999998</c:v>
                </c:pt>
                <c:pt idx="212">
                  <c:v>39371.042969000002</c:v>
                </c:pt>
                <c:pt idx="213">
                  <c:v>40797.609375</c:v>
                </c:pt>
                <c:pt idx="214">
                  <c:v>40254.546875</c:v>
                </c:pt>
                <c:pt idx="215">
                  <c:v>38356.441405999998</c:v>
                </c:pt>
                <c:pt idx="216">
                  <c:v>35566.65625</c:v>
                </c:pt>
                <c:pt idx="217">
                  <c:v>33922.960937999997</c:v>
                </c:pt>
                <c:pt idx="218">
                  <c:v>37316.359375</c:v>
                </c:pt>
                <c:pt idx="219">
                  <c:v>39187.328125</c:v>
                </c:pt>
                <c:pt idx="220">
                  <c:v>36825.367187999997</c:v>
                </c:pt>
                <c:pt idx="221">
                  <c:v>36178.140625</c:v>
                </c:pt>
                <c:pt idx="222">
                  <c:v>35791.277344000002</c:v>
                </c:pt>
                <c:pt idx="223">
                  <c:v>36630.074219000002</c:v>
                </c:pt>
                <c:pt idx="224">
                  <c:v>36069.804687999997</c:v>
                </c:pt>
                <c:pt idx="225">
                  <c:v>35547.75</c:v>
                </c:pt>
                <c:pt idx="226">
                  <c:v>30825.699218999998</c:v>
                </c:pt>
                <c:pt idx="227">
                  <c:v>33005.761719000002</c:v>
                </c:pt>
                <c:pt idx="228">
                  <c:v>32067.642577999999</c:v>
                </c:pt>
                <c:pt idx="229">
                  <c:v>32289.378906000002</c:v>
                </c:pt>
                <c:pt idx="230">
                  <c:v>32366.392577999999</c:v>
                </c:pt>
                <c:pt idx="231">
                  <c:v>32569.849609000001</c:v>
                </c:pt>
                <c:pt idx="232">
                  <c:v>30432.546875</c:v>
                </c:pt>
                <c:pt idx="233">
                  <c:v>31649.605468999998</c:v>
                </c:pt>
                <c:pt idx="234">
                  <c:v>34316.386719000002</c:v>
                </c:pt>
                <c:pt idx="235">
                  <c:v>34269.523437999997</c:v>
                </c:pt>
                <c:pt idx="236">
                  <c:v>33114.359375</c:v>
                </c:pt>
                <c:pt idx="237">
                  <c:v>33537.175780999998</c:v>
                </c:pt>
                <c:pt idx="238">
                  <c:v>35510.289062999997</c:v>
                </c:pt>
                <c:pt idx="239">
                  <c:v>37472.089844000002</c:v>
                </c:pt>
                <c:pt idx="240">
                  <c:v>36926.066405999998</c:v>
                </c:pt>
                <c:pt idx="241">
                  <c:v>38144.308594000002</c:v>
                </c:pt>
                <c:pt idx="242">
                  <c:v>39266.011719000002</c:v>
                </c:pt>
                <c:pt idx="243">
                  <c:v>38903.441405999998</c:v>
                </c:pt>
                <c:pt idx="244">
                  <c:v>46196.464844000002</c:v>
                </c:pt>
                <c:pt idx="245">
                  <c:v>46481.105469000002</c:v>
                </c:pt>
                <c:pt idx="246">
                  <c:v>44918.183594000002</c:v>
                </c:pt>
                <c:pt idx="247">
                  <c:v>47909.332030999998</c:v>
                </c:pt>
                <c:pt idx="248">
                  <c:v>47504.851562999997</c:v>
                </c:pt>
                <c:pt idx="249">
                  <c:v>47105.515625</c:v>
                </c:pt>
                <c:pt idx="250">
                  <c:v>48717.289062999997</c:v>
                </c:pt>
                <c:pt idx="251">
                  <c:v>47945.058594000002</c:v>
                </c:pt>
                <c:pt idx="252">
                  <c:v>49199.871094000002</c:v>
                </c:pt>
                <c:pt idx="253">
                  <c:v>52149.007812999997</c:v>
                </c:pt>
                <c:pt idx="254">
                  <c:v>51679.796875</c:v>
                </c:pt>
                <c:pt idx="255">
                  <c:v>55888.132812999997</c:v>
                </c:pt>
                <c:pt idx="256">
                  <c:v>56099.519530999998</c:v>
                </c:pt>
                <c:pt idx="257">
                  <c:v>57539.945312999997</c:v>
                </c:pt>
                <c:pt idx="258">
                  <c:v>54207.320312999997</c:v>
                </c:pt>
                <c:pt idx="259">
                  <c:v>48824.425780999998</c:v>
                </c:pt>
                <c:pt idx="260">
                  <c:v>49705.332030999998</c:v>
                </c:pt>
                <c:pt idx="261">
                  <c:v>47093.851562999997</c:v>
                </c:pt>
                <c:pt idx="262">
                  <c:v>46339.761719000002</c:v>
                </c:pt>
                <c:pt idx="263">
                  <c:v>46188.453125</c:v>
                </c:pt>
                <c:pt idx="264">
                  <c:v>45137.769530999998</c:v>
                </c:pt>
                <c:pt idx="265">
                  <c:v>49631.242187999997</c:v>
                </c:pt>
                <c:pt idx="266">
                  <c:v>48378.988280999998</c:v>
                </c:pt>
                <c:pt idx="267">
                  <c:v>50538.242187999997</c:v>
                </c:pt>
                <c:pt idx="268">
                  <c:v>48561.167969000002</c:v>
                </c:pt>
                <c:pt idx="269">
                  <c:v>48927.304687999997</c:v>
                </c:pt>
                <c:pt idx="270">
                  <c:v>48912.382812999997</c:v>
                </c:pt>
                <c:pt idx="271">
                  <c:v>51206.691405999998</c:v>
                </c:pt>
                <c:pt idx="272">
                  <c:v>52246.523437999997</c:v>
                </c:pt>
                <c:pt idx="273">
                  <c:v>54824.117187999997</c:v>
                </c:pt>
                <c:pt idx="274">
                  <c:v>56008.550780999998</c:v>
                </c:pt>
                <c:pt idx="275">
                  <c:v>57805.121094000002</c:v>
                </c:pt>
                <c:pt idx="276">
                  <c:v>57332.089844000002</c:v>
                </c:pt>
                <c:pt idx="277">
                  <c:v>61243.085937999997</c:v>
                </c:pt>
                <c:pt idx="278">
                  <c:v>59302.316405999998</c:v>
                </c:pt>
                <c:pt idx="279">
                  <c:v>55907.199219000002</c:v>
                </c:pt>
                <c:pt idx="280">
                  <c:v>56804.902344000002</c:v>
                </c:pt>
                <c:pt idx="281">
                  <c:v>58870.894530999998</c:v>
                </c:pt>
                <c:pt idx="282">
                  <c:v>57858.921875</c:v>
                </c:pt>
                <c:pt idx="283">
                  <c:v>58346.652344000002</c:v>
                </c:pt>
                <c:pt idx="284">
                  <c:v>58313.644530999998</c:v>
                </c:pt>
                <c:pt idx="285">
                  <c:v>57523.421875</c:v>
                </c:pt>
                <c:pt idx="286">
                  <c:v>54529.144530999998</c:v>
                </c:pt>
                <c:pt idx="287">
                  <c:v>54738.945312999997</c:v>
                </c:pt>
                <c:pt idx="288">
                  <c:v>52774.265625</c:v>
                </c:pt>
                <c:pt idx="289">
                  <c:v>51704.160155999998</c:v>
                </c:pt>
                <c:pt idx="290">
                  <c:v>55137.3125</c:v>
                </c:pt>
                <c:pt idx="291">
                  <c:v>55973.511719000002</c:v>
                </c:pt>
                <c:pt idx="292">
                  <c:v>55950.746094000002</c:v>
                </c:pt>
                <c:pt idx="293">
                  <c:v>57750.199219000002</c:v>
                </c:pt>
                <c:pt idx="294">
                  <c:v>58917.691405999998</c:v>
                </c:pt>
                <c:pt idx="295">
                  <c:v>58918.832030999998</c:v>
                </c:pt>
                <c:pt idx="296">
                  <c:v>59095.808594000002</c:v>
                </c:pt>
                <c:pt idx="297">
                  <c:v>59384.3125</c:v>
                </c:pt>
                <c:pt idx="298">
                  <c:v>57603.890625</c:v>
                </c:pt>
                <c:pt idx="299">
                  <c:v>58758.554687999997</c:v>
                </c:pt>
                <c:pt idx="300">
                  <c:v>59057.878905999998</c:v>
                </c:pt>
                <c:pt idx="301">
                  <c:v>58192.359375</c:v>
                </c:pt>
                <c:pt idx="302">
                  <c:v>56048.9375</c:v>
                </c:pt>
                <c:pt idx="303">
                  <c:v>58323.953125</c:v>
                </c:pt>
                <c:pt idx="304">
                  <c:v>58245.003905999998</c:v>
                </c:pt>
                <c:pt idx="305">
                  <c:v>59793.234375</c:v>
                </c:pt>
                <c:pt idx="306">
                  <c:v>60204.964844000002</c:v>
                </c:pt>
                <c:pt idx="307">
                  <c:v>59893.453125</c:v>
                </c:pt>
                <c:pt idx="308">
                  <c:v>63503.457030999998</c:v>
                </c:pt>
                <c:pt idx="309">
                  <c:v>63109.695312999997</c:v>
                </c:pt>
                <c:pt idx="310">
                  <c:v>63314.011719000002</c:v>
                </c:pt>
                <c:pt idx="311">
                  <c:v>61572.789062999997</c:v>
                </c:pt>
                <c:pt idx="312">
                  <c:v>60683.820312999997</c:v>
                </c:pt>
                <c:pt idx="313">
                  <c:v>56216.183594000002</c:v>
                </c:pt>
                <c:pt idx="314">
                  <c:v>55724.265625</c:v>
                </c:pt>
                <c:pt idx="315">
                  <c:v>56473.03125</c:v>
                </c:pt>
                <c:pt idx="316">
                  <c:v>53906.089844000002</c:v>
                </c:pt>
                <c:pt idx="317">
                  <c:v>51762.273437999997</c:v>
                </c:pt>
                <c:pt idx="318">
                  <c:v>51093.652344000002</c:v>
                </c:pt>
                <c:pt idx="319">
                  <c:v>50050.867187999997</c:v>
                </c:pt>
                <c:pt idx="320">
                  <c:v>49004.253905999998</c:v>
                </c:pt>
                <c:pt idx="321">
                  <c:v>54021.753905999998</c:v>
                </c:pt>
                <c:pt idx="322">
                  <c:v>55033.117187999997</c:v>
                </c:pt>
                <c:pt idx="323">
                  <c:v>54824.703125</c:v>
                </c:pt>
                <c:pt idx="324">
                  <c:v>53555.109375</c:v>
                </c:pt>
                <c:pt idx="325">
                  <c:v>57750.175780999998</c:v>
                </c:pt>
                <c:pt idx="326">
                  <c:v>57828.050780999998</c:v>
                </c:pt>
                <c:pt idx="327">
                  <c:v>56631.078125</c:v>
                </c:pt>
                <c:pt idx="328">
                  <c:v>57200.292969000002</c:v>
                </c:pt>
                <c:pt idx="329">
                  <c:v>53333.539062999997</c:v>
                </c:pt>
                <c:pt idx="330">
                  <c:v>57424.007812999997</c:v>
                </c:pt>
                <c:pt idx="331">
                  <c:v>56396.515625</c:v>
                </c:pt>
                <c:pt idx="332">
                  <c:v>57356.402344000002</c:v>
                </c:pt>
                <c:pt idx="333">
                  <c:v>58803.777344000002</c:v>
                </c:pt>
                <c:pt idx="334">
                  <c:v>58232.316405999998</c:v>
                </c:pt>
                <c:pt idx="335">
                  <c:v>55859.796875</c:v>
                </c:pt>
                <c:pt idx="336">
                  <c:v>56704.574219000002</c:v>
                </c:pt>
                <c:pt idx="337">
                  <c:v>49150.535155999998</c:v>
                </c:pt>
                <c:pt idx="338">
                  <c:v>49716.191405999998</c:v>
                </c:pt>
                <c:pt idx="339">
                  <c:v>49880.535155999998</c:v>
                </c:pt>
                <c:pt idx="340">
                  <c:v>46760.1875</c:v>
                </c:pt>
                <c:pt idx="341">
                  <c:v>46456.058594000002</c:v>
                </c:pt>
                <c:pt idx="342">
                  <c:v>43537.511719000002</c:v>
                </c:pt>
                <c:pt idx="343">
                  <c:v>42909.402344000002</c:v>
                </c:pt>
                <c:pt idx="344">
                  <c:v>37002.441405999998</c:v>
                </c:pt>
                <c:pt idx="345">
                  <c:v>40782.738280999998</c:v>
                </c:pt>
                <c:pt idx="346">
                  <c:v>37304.691405999998</c:v>
                </c:pt>
                <c:pt idx="347">
                  <c:v>37536.632812999997</c:v>
                </c:pt>
                <c:pt idx="348">
                  <c:v>34770.582030999998</c:v>
                </c:pt>
                <c:pt idx="349">
                  <c:v>38705.980469000002</c:v>
                </c:pt>
                <c:pt idx="350">
                  <c:v>38402.222655999998</c:v>
                </c:pt>
                <c:pt idx="351">
                  <c:v>39294.199219000002</c:v>
                </c:pt>
                <c:pt idx="352">
                  <c:v>38436.96875</c:v>
                </c:pt>
                <c:pt idx="353">
                  <c:v>35697.605469000002</c:v>
                </c:pt>
                <c:pt idx="354">
                  <c:v>34616.066405999998</c:v>
                </c:pt>
                <c:pt idx="355">
                  <c:v>35678.128905999998</c:v>
                </c:pt>
                <c:pt idx="356">
                  <c:v>37332.855469000002</c:v>
                </c:pt>
                <c:pt idx="357">
                  <c:v>36684.925780999998</c:v>
                </c:pt>
                <c:pt idx="358">
                  <c:v>37575.179687999997</c:v>
                </c:pt>
                <c:pt idx="359">
                  <c:v>39208.765625</c:v>
                </c:pt>
                <c:pt idx="360">
                  <c:v>36894.40625</c:v>
                </c:pt>
                <c:pt idx="361">
                  <c:v>35551.957030999998</c:v>
                </c:pt>
                <c:pt idx="362">
                  <c:v>36232.136719000002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9C-4E4B-9EC7-62EBC68E8F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0540912"/>
        <c:axId val="1"/>
      </c:lineChart>
      <c:catAx>
        <c:axId val="1870540912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tickLblSkip val="6"/>
        <c:tickMarkSkip val="6"/>
        <c:noMultiLvlLbl val="0"/>
      </c:catAx>
      <c:valAx>
        <c:axId val="1"/>
        <c:scaling>
          <c:orientation val="minMax"/>
          <c:min val="850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0540912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687302845478183E-2"/>
          <c:y val="2.2684330957152127E-2"/>
          <c:w val="0.89647673509423087"/>
          <c:h val="0.91115396011227712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008000"/>
            </a:solidFill>
            <a:ln w="38100">
              <a:solidFill>
                <a:srgbClr val="008000"/>
              </a:solidFill>
              <a:prstDash val="solid"/>
            </a:ln>
          </c:spPr>
          <c:invertIfNegative val="0"/>
          <c:cat>
            <c:numRef>
              <c:f>GLS!$Z$39:$Z$60</c:f>
              <c:numCache>
                <c:formatCode>0.0%</c:formatCode>
                <c:ptCount val="22"/>
                <c:pt idx="0">
                  <c:v>-0.14766122610248777</c:v>
                </c:pt>
                <c:pt idx="1">
                  <c:v>-0.13090492791339556</c:v>
                </c:pt>
                <c:pt idx="2">
                  <c:v>-0.11414862972430334</c:v>
                </c:pt>
                <c:pt idx="3">
                  <c:v>-9.7392331535211124E-2</c:v>
                </c:pt>
                <c:pt idx="4">
                  <c:v>-8.0636033346118907E-2</c:v>
                </c:pt>
                <c:pt idx="5">
                  <c:v>-6.387973515702669E-2</c:v>
                </c:pt>
                <c:pt idx="6">
                  <c:v>-4.7123436967934473E-2</c:v>
                </c:pt>
                <c:pt idx="7">
                  <c:v>-3.0367138778842256E-2</c:v>
                </c:pt>
                <c:pt idx="8">
                  <c:v>-1.361084058975004E-2</c:v>
                </c:pt>
                <c:pt idx="9">
                  <c:v>3.1454575993421774E-3</c:v>
                </c:pt>
                <c:pt idx="10">
                  <c:v>1.9901755788434394E-2</c:v>
                </c:pt>
                <c:pt idx="11">
                  <c:v>3.6658053977526611E-2</c:v>
                </c:pt>
                <c:pt idx="12">
                  <c:v>5.3414352166618828E-2</c:v>
                </c:pt>
                <c:pt idx="13">
                  <c:v>7.0170650355711045E-2</c:v>
                </c:pt>
                <c:pt idx="14">
                  <c:v>8.6926948544803262E-2</c:v>
                </c:pt>
                <c:pt idx="15">
                  <c:v>0.10368324673389548</c:v>
                </c:pt>
                <c:pt idx="16">
                  <c:v>0.1204395449229877</c:v>
                </c:pt>
                <c:pt idx="17">
                  <c:v>0.13719584311207991</c:v>
                </c:pt>
                <c:pt idx="18">
                  <c:v>0.15395214130117213</c:v>
                </c:pt>
                <c:pt idx="19">
                  <c:v>0.17070843949026435</c:v>
                </c:pt>
                <c:pt idx="20">
                  <c:v>0.18746473767935656</c:v>
                </c:pt>
                <c:pt idx="21">
                  <c:v>0.20422103586844878</c:v>
                </c:pt>
              </c:numCache>
            </c:numRef>
          </c:cat>
          <c:val>
            <c:numRef>
              <c:f>GLS!$AB$39:$AB$60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92</c:v>
                </c:pt>
                <c:pt idx="10">
                  <c:v>40</c:v>
                </c:pt>
                <c:pt idx="11">
                  <c:v>20</c:v>
                </c:pt>
                <c:pt idx="12">
                  <c:v>12</c:v>
                </c:pt>
                <c:pt idx="13">
                  <c:v>9</c:v>
                </c:pt>
                <c:pt idx="14">
                  <c:v>7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37-4225-94F4-C6495071FF01}"/>
            </c:ext>
          </c:extLst>
        </c:ser>
        <c:ser>
          <c:idx val="2"/>
          <c:order val="1"/>
          <c:spPr>
            <a:solidFill>
              <a:srgbClr val="FF0000"/>
            </a:solidFill>
            <a:ln w="38100">
              <a:solidFill>
                <a:srgbClr val="FF0000"/>
              </a:solidFill>
              <a:prstDash val="solid"/>
            </a:ln>
          </c:spPr>
          <c:invertIfNegative val="0"/>
          <c:cat>
            <c:numRef>
              <c:f>GLS!$Z$39:$Z$60</c:f>
              <c:numCache>
                <c:formatCode>0.0%</c:formatCode>
                <c:ptCount val="22"/>
                <c:pt idx="0">
                  <c:v>-0.14766122610248777</c:v>
                </c:pt>
                <c:pt idx="1">
                  <c:v>-0.13090492791339556</c:v>
                </c:pt>
                <c:pt idx="2">
                  <c:v>-0.11414862972430334</c:v>
                </c:pt>
                <c:pt idx="3">
                  <c:v>-9.7392331535211124E-2</c:v>
                </c:pt>
                <c:pt idx="4">
                  <c:v>-8.0636033346118907E-2</c:v>
                </c:pt>
                <c:pt idx="5">
                  <c:v>-6.387973515702669E-2</c:v>
                </c:pt>
                <c:pt idx="6">
                  <c:v>-4.7123436967934473E-2</c:v>
                </c:pt>
                <c:pt idx="7">
                  <c:v>-3.0367138778842256E-2</c:v>
                </c:pt>
                <c:pt idx="8">
                  <c:v>-1.361084058975004E-2</c:v>
                </c:pt>
                <c:pt idx="9">
                  <c:v>3.1454575993421774E-3</c:v>
                </c:pt>
                <c:pt idx="10">
                  <c:v>1.9901755788434394E-2</c:v>
                </c:pt>
                <c:pt idx="11">
                  <c:v>3.6658053977526611E-2</c:v>
                </c:pt>
                <c:pt idx="12">
                  <c:v>5.3414352166618828E-2</c:v>
                </c:pt>
                <c:pt idx="13">
                  <c:v>7.0170650355711045E-2</c:v>
                </c:pt>
                <c:pt idx="14">
                  <c:v>8.6926948544803262E-2</c:v>
                </c:pt>
                <c:pt idx="15">
                  <c:v>0.10368324673389548</c:v>
                </c:pt>
                <c:pt idx="16">
                  <c:v>0.1204395449229877</c:v>
                </c:pt>
                <c:pt idx="17">
                  <c:v>0.13719584311207991</c:v>
                </c:pt>
                <c:pt idx="18">
                  <c:v>0.15395214130117213</c:v>
                </c:pt>
                <c:pt idx="19">
                  <c:v>0.17070843949026435</c:v>
                </c:pt>
                <c:pt idx="20">
                  <c:v>0.18746473767935656</c:v>
                </c:pt>
                <c:pt idx="21">
                  <c:v>0.20422103586844878</c:v>
                </c:pt>
              </c:numCache>
            </c:numRef>
          </c:cat>
          <c:val>
            <c:numRef>
              <c:f>GLS!$AC$39:$AC$60</c:f>
              <c:numCache>
                <c:formatCode>General</c:formatCode>
                <c:ptCount val="22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6</c:v>
                </c:pt>
                <c:pt idx="5">
                  <c:v>11</c:v>
                </c:pt>
                <c:pt idx="6">
                  <c:v>21</c:v>
                </c:pt>
                <c:pt idx="7">
                  <c:v>45</c:v>
                </c:pt>
                <c:pt idx="8">
                  <c:v>90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37-4225-94F4-C6495071F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870537584"/>
        <c:axId val="1"/>
      </c:barChart>
      <c:catAx>
        <c:axId val="1870537584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053758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Volatility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GLS!$Q$11</c:f>
              <c:strCache>
                <c:ptCount val="1"/>
                <c:pt idx="0">
                  <c:v>kelly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GLS!$Q$12:$Q$374</c:f>
              <c:numCache>
                <c:formatCode>"$"#,##0</c:formatCode>
                <c:ptCount val="363"/>
                <c:pt idx="0" formatCode="#,##0">
                  <c:v>1000</c:v>
                </c:pt>
                <c:pt idx="1">
                  <c:v>999.8174185993181</c:v>
                </c:pt>
                <c:pt idx="2">
                  <c:v>1001.5298545293998</c:v>
                </c:pt>
                <c:pt idx="3">
                  <c:v>1001.7337381527307</c:v>
                </c:pt>
                <c:pt idx="4">
                  <c:v>1002.1239370254722</c:v>
                </c:pt>
                <c:pt idx="5">
                  <c:v>1003.3204291325363</c:v>
                </c:pt>
                <c:pt idx="6">
                  <c:v>994.55788686706865</c:v>
                </c:pt>
                <c:pt idx="7">
                  <c:v>997.22586234265941</c:v>
                </c:pt>
                <c:pt idx="8">
                  <c:v>997.13381647536301</c:v>
                </c:pt>
                <c:pt idx="9">
                  <c:v>995.66983716699156</c:v>
                </c:pt>
                <c:pt idx="10">
                  <c:v>996.73564185884527</c:v>
                </c:pt>
                <c:pt idx="11">
                  <c:v>998.18349255786416</c:v>
                </c:pt>
                <c:pt idx="12">
                  <c:v>997.23303294768789</c:v>
                </c:pt>
                <c:pt idx="13">
                  <c:v>996.10166232889253</c:v>
                </c:pt>
                <c:pt idx="14">
                  <c:v>994.04145605116435</c:v>
                </c:pt>
                <c:pt idx="15">
                  <c:v>994.78719399214367</c:v>
                </c:pt>
                <c:pt idx="16">
                  <c:v>994.30605580012366</c:v>
                </c:pt>
                <c:pt idx="17">
                  <c:v>1000.1040830129285</c:v>
                </c:pt>
                <c:pt idx="18">
                  <c:v>999.79350438566382</c:v>
                </c:pt>
                <c:pt idx="19">
                  <c:v>994.63486522361791</c:v>
                </c:pt>
                <c:pt idx="20">
                  <c:v>993.81560759327851</c:v>
                </c:pt>
                <c:pt idx="21">
                  <c:v>992.09727573464772</c:v>
                </c:pt>
                <c:pt idx="22">
                  <c:v>990.09675871323952</c:v>
                </c:pt>
                <c:pt idx="23">
                  <c:v>991.78644726526295</c:v>
                </c:pt>
                <c:pt idx="24">
                  <c:v>992.59255462613351</c:v>
                </c:pt>
                <c:pt idx="25">
                  <c:v>991.69505130780135</c:v>
                </c:pt>
                <c:pt idx="26">
                  <c:v>993.23622633387686</c:v>
                </c:pt>
                <c:pt idx="27">
                  <c:v>991.46101411603638</c:v>
                </c:pt>
                <c:pt idx="28">
                  <c:v>990.8441549204116</c:v>
                </c:pt>
                <c:pt idx="29">
                  <c:v>991.61869399654017</c:v>
                </c:pt>
                <c:pt idx="30">
                  <c:v>990.61930416934104</c:v>
                </c:pt>
                <c:pt idx="31">
                  <c:v>995.79450698122116</c:v>
                </c:pt>
                <c:pt idx="32">
                  <c:v>993.73738331012498</c:v>
                </c:pt>
                <c:pt idx="33">
                  <c:v>996.71011599088752</c:v>
                </c:pt>
                <c:pt idx="34">
                  <c:v>994.21112747190034</c:v>
                </c:pt>
                <c:pt idx="35">
                  <c:v>994.22527586945614</c:v>
                </c:pt>
                <c:pt idx="36">
                  <c:v>993.57739469500848</c:v>
                </c:pt>
                <c:pt idx="37">
                  <c:v>994.18854001824207</c:v>
                </c:pt>
                <c:pt idx="38">
                  <c:v>993.63445664285325</c:v>
                </c:pt>
                <c:pt idx="39">
                  <c:v>993.62769033104769</c:v>
                </c:pt>
                <c:pt idx="40">
                  <c:v>992.7763259998585</c:v>
                </c:pt>
                <c:pt idx="41">
                  <c:v>991.74730430013722</c:v>
                </c:pt>
                <c:pt idx="42">
                  <c:v>992.07450700333425</c:v>
                </c:pt>
                <c:pt idx="43">
                  <c:v>992.20484085964154</c:v>
                </c:pt>
                <c:pt idx="44">
                  <c:v>992.66087961600647</c:v>
                </c:pt>
                <c:pt idx="45">
                  <c:v>992.29415767410046</c:v>
                </c:pt>
                <c:pt idx="46">
                  <c:v>995.8800860022659</c:v>
                </c:pt>
                <c:pt idx="47">
                  <c:v>998.39307095611321</c:v>
                </c:pt>
                <c:pt idx="48">
                  <c:v>999.31104019222892</c:v>
                </c:pt>
                <c:pt idx="49">
                  <c:v>998.5866174350914</c:v>
                </c:pt>
                <c:pt idx="50">
                  <c:v>1000.8948196934875</c:v>
                </c:pt>
                <c:pt idx="51">
                  <c:v>1004.6030152655179</c:v>
                </c:pt>
                <c:pt idx="52">
                  <c:v>1021.9142404719547</c:v>
                </c:pt>
                <c:pt idx="53">
                  <c:v>1020.7733683898399</c:v>
                </c:pt>
                <c:pt idx="54">
                  <c:v>1023.5327450847843</c:v>
                </c:pt>
                <c:pt idx="55">
                  <c:v>1023.6885187242882</c:v>
                </c:pt>
                <c:pt idx="56">
                  <c:v>1026.7627949770817</c:v>
                </c:pt>
                <c:pt idx="57">
                  <c:v>1032.9798618334335</c:v>
                </c:pt>
                <c:pt idx="58">
                  <c:v>1023.2305507668968</c:v>
                </c:pt>
                <c:pt idx="59">
                  <c:v>1026.0354111238291</c:v>
                </c:pt>
                <c:pt idx="60">
                  <c:v>1025.4551583715349</c:v>
                </c:pt>
                <c:pt idx="61">
                  <c:v>1033.2400865045313</c:v>
                </c:pt>
                <c:pt idx="62">
                  <c:v>1033.6929638317317</c:v>
                </c:pt>
                <c:pt idx="63">
                  <c:v>1031.2332151237233</c:v>
                </c:pt>
                <c:pt idx="64">
                  <c:v>1033.3653025913659</c:v>
                </c:pt>
                <c:pt idx="65">
                  <c:v>1032.2830018568502</c:v>
                </c:pt>
                <c:pt idx="66">
                  <c:v>1035.0958600159047</c:v>
                </c:pt>
                <c:pt idx="67">
                  <c:v>1028.6899992936139</c:v>
                </c:pt>
                <c:pt idx="68">
                  <c:v>1031.161900358004</c:v>
                </c:pt>
                <c:pt idx="69">
                  <c:v>1033.949383764824</c:v>
                </c:pt>
                <c:pt idx="70">
                  <c:v>1033.7387991221228</c:v>
                </c:pt>
                <c:pt idx="71">
                  <c:v>1035.0758749013362</c:v>
                </c:pt>
                <c:pt idx="72">
                  <c:v>1035.4475972596381</c:v>
                </c:pt>
                <c:pt idx="73">
                  <c:v>1040.3970083194363</c:v>
                </c:pt>
                <c:pt idx="74">
                  <c:v>1036.884442496673</c:v>
                </c:pt>
                <c:pt idx="75">
                  <c:v>1033.7177021799287</c:v>
                </c:pt>
                <c:pt idx="76">
                  <c:v>1035.3774559185583</c:v>
                </c:pt>
                <c:pt idx="77">
                  <c:v>1031.4599226268808</c:v>
                </c:pt>
                <c:pt idx="78">
                  <c:v>1032.7095620670534</c:v>
                </c:pt>
                <c:pt idx="79">
                  <c:v>1032.4736092848821</c:v>
                </c:pt>
                <c:pt idx="80">
                  <c:v>1034.0007517711419</c:v>
                </c:pt>
                <c:pt idx="81">
                  <c:v>1028.3616718392404</c:v>
                </c:pt>
                <c:pt idx="82">
                  <c:v>1030.10022704889</c:v>
                </c:pt>
                <c:pt idx="83">
                  <c:v>1027.7748243960568</c:v>
                </c:pt>
                <c:pt idx="84">
                  <c:v>1030.9012745191046</c:v>
                </c:pt>
                <c:pt idx="85">
                  <c:v>1030.4009244369954</c:v>
                </c:pt>
                <c:pt idx="86">
                  <c:v>1033.2817962686083</c:v>
                </c:pt>
                <c:pt idx="87">
                  <c:v>1032.8561755463693</c:v>
                </c:pt>
                <c:pt idx="88">
                  <c:v>1036.8827451446439</c:v>
                </c:pt>
                <c:pt idx="89">
                  <c:v>1029.3053011917102</c:v>
                </c:pt>
                <c:pt idx="90">
                  <c:v>1012.7359761322789</c:v>
                </c:pt>
                <c:pt idx="91">
                  <c:v>1016.8776779532368</c:v>
                </c:pt>
                <c:pt idx="92">
                  <c:v>1011.6727773660971</c:v>
                </c:pt>
                <c:pt idx="93">
                  <c:v>1013.4053769426016</c:v>
                </c:pt>
                <c:pt idx="94">
                  <c:v>1014.7879273207873</c:v>
                </c:pt>
                <c:pt idx="95">
                  <c:v>1011.1255745668702</c:v>
                </c:pt>
                <c:pt idx="96">
                  <c:v>1012.8644760141405</c:v>
                </c:pt>
                <c:pt idx="97">
                  <c:v>1014.742362477958</c:v>
                </c:pt>
                <c:pt idx="98">
                  <c:v>1015.3238863416869</c:v>
                </c:pt>
                <c:pt idx="99">
                  <c:v>1015.9570289769605</c:v>
                </c:pt>
                <c:pt idx="100">
                  <c:v>1014.1457961705921</c:v>
                </c:pt>
                <c:pt idx="101">
                  <c:v>1019.6603900875646</c:v>
                </c:pt>
                <c:pt idx="102">
                  <c:v>1021.4030594386223</c:v>
                </c:pt>
                <c:pt idx="103">
                  <c:v>1024.0496507884286</c:v>
                </c:pt>
                <c:pt idx="104">
                  <c:v>1023.6695008093703</c:v>
                </c:pt>
                <c:pt idx="105">
                  <c:v>1023.6047649279692</c:v>
                </c:pt>
                <c:pt idx="106">
                  <c:v>1025.8067471943089</c:v>
                </c:pt>
                <c:pt idx="107">
                  <c:v>1023.5380288727206</c:v>
                </c:pt>
                <c:pt idx="108">
                  <c:v>1016.5354856254577</c:v>
                </c:pt>
                <c:pt idx="109">
                  <c:v>1017.6994401112433</c:v>
                </c:pt>
                <c:pt idx="110">
                  <c:v>1012.9536529146054</c:v>
                </c:pt>
                <c:pt idx="111">
                  <c:v>1021.0467033071869</c:v>
                </c:pt>
                <c:pt idx="112">
                  <c:v>1020.4004924748484</c:v>
                </c:pt>
                <c:pt idx="113">
                  <c:v>1021.1821382445818</c:v>
                </c:pt>
                <c:pt idx="114">
                  <c:v>1021.480535657874</c:v>
                </c:pt>
                <c:pt idx="115">
                  <c:v>1020.689110002762</c:v>
                </c:pt>
                <c:pt idx="116">
                  <c:v>1022.5974157958871</c:v>
                </c:pt>
                <c:pt idx="117">
                  <c:v>1021.6903461916545</c:v>
                </c:pt>
                <c:pt idx="118">
                  <c:v>1019.2441985579336</c:v>
                </c:pt>
                <c:pt idx="119">
                  <c:v>1018.668523703379</c:v>
                </c:pt>
                <c:pt idx="120">
                  <c:v>1018.3709172306978</c:v>
                </c:pt>
                <c:pt idx="121">
                  <c:v>1020.1731494930797</c:v>
                </c:pt>
                <c:pt idx="122">
                  <c:v>1021.9680315398242</c:v>
                </c:pt>
                <c:pt idx="123">
                  <c:v>1019.2565280550225</c:v>
                </c:pt>
                <c:pt idx="124">
                  <c:v>1020.1235599593248</c:v>
                </c:pt>
                <c:pt idx="125">
                  <c:v>1023.7952224571189</c:v>
                </c:pt>
                <c:pt idx="126">
                  <c:v>1029.2871826246908</c:v>
                </c:pt>
                <c:pt idx="127">
                  <c:v>1030.5451687197015</c:v>
                </c:pt>
                <c:pt idx="128">
                  <c:v>1031.1902103836005</c:v>
                </c:pt>
                <c:pt idx="129">
                  <c:v>1032.1241144653366</c:v>
                </c:pt>
                <c:pt idx="130">
                  <c:v>1029.6789555058044</c:v>
                </c:pt>
                <c:pt idx="131">
                  <c:v>1030.1933544673966</c:v>
                </c:pt>
                <c:pt idx="132">
                  <c:v>1031.9794335659133</c:v>
                </c:pt>
                <c:pt idx="133">
                  <c:v>1035.634068527582</c:v>
                </c:pt>
                <c:pt idx="134">
                  <c:v>1038.0508522427049</c:v>
                </c:pt>
                <c:pt idx="135">
                  <c:v>1050.4769793366518</c:v>
                </c:pt>
                <c:pt idx="136">
                  <c:v>1052.3082923334264</c:v>
                </c:pt>
                <c:pt idx="137">
                  <c:v>1051.8699813855537</c:v>
                </c:pt>
                <c:pt idx="138">
                  <c:v>1054.1273219750979</c:v>
                </c:pt>
                <c:pt idx="139">
                  <c:v>1053.1552469230971</c:v>
                </c:pt>
                <c:pt idx="140">
                  <c:v>1053.7152318713179</c:v>
                </c:pt>
                <c:pt idx="141">
                  <c:v>1061.0504457330949</c:v>
                </c:pt>
                <c:pt idx="142">
                  <c:v>1056.3722809589278</c:v>
                </c:pt>
                <c:pt idx="143">
                  <c:v>1058.457039568664</c:v>
                </c:pt>
                <c:pt idx="144">
                  <c:v>1059.8023224219007</c:v>
                </c:pt>
                <c:pt idx="145">
                  <c:v>1062.6861687820372</c:v>
                </c:pt>
                <c:pt idx="146">
                  <c:v>1062.1541453436143</c:v>
                </c:pt>
                <c:pt idx="147">
                  <c:v>1059.8856728352418</c:v>
                </c:pt>
                <c:pt idx="148">
                  <c:v>1064.8020163789977</c:v>
                </c:pt>
                <c:pt idx="149">
                  <c:v>1067.0028250848643</c:v>
                </c:pt>
                <c:pt idx="150">
                  <c:v>1084.166219200664</c:v>
                </c:pt>
                <c:pt idx="151">
                  <c:v>1084.0134123913281</c:v>
                </c:pt>
                <c:pt idx="152">
                  <c:v>1075.9979197454247</c:v>
                </c:pt>
                <c:pt idx="153">
                  <c:v>1083.3625396346799</c:v>
                </c:pt>
                <c:pt idx="154">
                  <c:v>1081.7423758141683</c:v>
                </c:pt>
                <c:pt idx="155">
                  <c:v>1081.2830333851846</c:v>
                </c:pt>
                <c:pt idx="156">
                  <c:v>1085.8458832406488</c:v>
                </c:pt>
                <c:pt idx="157">
                  <c:v>1092.0973962761377</c:v>
                </c:pt>
                <c:pt idx="158">
                  <c:v>1092.5347848412498</c:v>
                </c:pt>
                <c:pt idx="159">
                  <c:v>1089.9068019413614</c:v>
                </c:pt>
                <c:pt idx="160">
                  <c:v>1088.7065976492488</c:v>
                </c:pt>
                <c:pt idx="161">
                  <c:v>1096.8647820434344</c:v>
                </c:pt>
                <c:pt idx="162">
                  <c:v>1106.4511539235264</c:v>
                </c:pt>
                <c:pt idx="163">
                  <c:v>1108.0146095781517</c:v>
                </c:pt>
                <c:pt idx="164">
                  <c:v>1108.1426215733513</c:v>
                </c:pt>
                <c:pt idx="165">
                  <c:v>1116.0061800032531</c:v>
                </c:pt>
                <c:pt idx="166">
                  <c:v>1116.2032673084623</c:v>
                </c:pt>
                <c:pt idx="167">
                  <c:v>1113.640760822369</c:v>
                </c:pt>
                <c:pt idx="168">
                  <c:v>1113.5847128954777</c:v>
                </c:pt>
                <c:pt idx="169">
                  <c:v>1120.6711131337038</c:v>
                </c:pt>
                <c:pt idx="170">
                  <c:v>1117.2102281403079</c:v>
                </c:pt>
                <c:pt idx="171">
                  <c:v>1102.3816511246121</c:v>
                </c:pt>
                <c:pt idx="172">
                  <c:v>1101.9550122694782</c:v>
                </c:pt>
                <c:pt idx="173">
                  <c:v>1108.1218558085916</c:v>
                </c:pt>
                <c:pt idx="174">
                  <c:v>1112.6455607047799</c:v>
                </c:pt>
                <c:pt idx="175">
                  <c:v>1126.5829015989366</c:v>
                </c:pt>
                <c:pt idx="176">
                  <c:v>1119.1572914495487</c:v>
                </c:pt>
                <c:pt idx="177">
                  <c:v>1122.8823427460845</c:v>
                </c:pt>
                <c:pt idx="178">
                  <c:v>1125.1284292177911</c:v>
                </c:pt>
                <c:pt idx="179">
                  <c:v>1118.3458771788194</c:v>
                </c:pt>
                <c:pt idx="180">
                  <c:v>1122.6187812390024</c:v>
                </c:pt>
                <c:pt idx="181">
                  <c:v>1124.3776566017657</c:v>
                </c:pt>
                <c:pt idx="182">
                  <c:v>1122.9751517381146</c:v>
                </c:pt>
                <c:pt idx="183">
                  <c:v>1114.9675384750656</c:v>
                </c:pt>
                <c:pt idx="184">
                  <c:v>1117.1945490055746</c:v>
                </c:pt>
                <c:pt idx="185">
                  <c:v>1114.4595356423547</c:v>
                </c:pt>
                <c:pt idx="186">
                  <c:v>1112.4826563173783</c:v>
                </c:pt>
                <c:pt idx="187">
                  <c:v>1119.6953314930611</c:v>
                </c:pt>
                <c:pt idx="188">
                  <c:v>1122.8662836567728</c:v>
                </c:pt>
                <c:pt idx="189">
                  <c:v>1123.8277626321801</c:v>
                </c:pt>
                <c:pt idx="190">
                  <c:v>1125.392270774003</c:v>
                </c:pt>
                <c:pt idx="191">
                  <c:v>1142.6456115997175</c:v>
                </c:pt>
                <c:pt idx="192">
                  <c:v>1155.2439551113503</c:v>
                </c:pt>
                <c:pt idx="193">
                  <c:v>1157.8943171424357</c:v>
                </c:pt>
                <c:pt idx="194">
                  <c:v>1163.6521798296365</c:v>
                </c:pt>
                <c:pt idx="195">
                  <c:v>1160.6437671195808</c:v>
                </c:pt>
                <c:pt idx="196">
                  <c:v>1155.4037728665428</c:v>
                </c:pt>
                <c:pt idx="197">
                  <c:v>1163.2097236395425</c:v>
                </c:pt>
                <c:pt idx="198">
                  <c:v>1159.0446814383788</c:v>
                </c:pt>
                <c:pt idx="199">
                  <c:v>1162.9224240396345</c:v>
                </c:pt>
                <c:pt idx="200">
                  <c:v>1170.0767506292764</c:v>
                </c:pt>
                <c:pt idx="201">
                  <c:v>1183.2940829143115</c:v>
                </c:pt>
                <c:pt idx="202">
                  <c:v>1182.1348582575658</c:v>
                </c:pt>
                <c:pt idx="203">
                  <c:v>1187.8824056550018</c:v>
                </c:pt>
                <c:pt idx="204">
                  <c:v>1189.7966405619459</c:v>
                </c:pt>
                <c:pt idx="205">
                  <c:v>1199.9037448070037</c:v>
                </c:pt>
                <c:pt idx="206">
                  <c:v>1200.955266265704</c:v>
                </c:pt>
                <c:pt idx="207">
                  <c:v>1203.379823867918</c:v>
                </c:pt>
                <c:pt idx="208">
                  <c:v>1221.1112898468114</c:v>
                </c:pt>
                <c:pt idx="209">
                  <c:v>1225.0236940870782</c:v>
                </c:pt>
                <c:pt idx="210">
                  <c:v>1220.2644797833836</c:v>
                </c:pt>
                <c:pt idx="211">
                  <c:v>1232.3880467809347</c:v>
                </c:pt>
                <c:pt idx="212">
                  <c:v>1248.5290753211393</c:v>
                </c:pt>
                <c:pt idx="213">
                  <c:v>1262.1034742861855</c:v>
                </c:pt>
                <c:pt idx="214">
                  <c:v>1269.2928785675508</c:v>
                </c:pt>
                <c:pt idx="215">
                  <c:v>1266.6366844329259</c:v>
                </c:pt>
                <c:pt idx="216">
                  <c:v>1257.2472306010236</c:v>
                </c:pt>
                <c:pt idx="217">
                  <c:v>1242.871298605352</c:v>
                </c:pt>
                <c:pt idx="218">
                  <c:v>1233.8413077852078</c:v>
                </c:pt>
                <c:pt idx="219">
                  <c:v>1253.2449509748765</c:v>
                </c:pt>
                <c:pt idx="220">
                  <c:v>1263.1233394521742</c:v>
                </c:pt>
                <c:pt idx="221">
                  <c:v>1251.1543995003315</c:v>
                </c:pt>
                <c:pt idx="222">
                  <c:v>1247.6973704805764</c:v>
                </c:pt>
                <c:pt idx="223">
                  <c:v>1245.5998635775127</c:v>
                </c:pt>
                <c:pt idx="224">
                  <c:v>1250.189106306319</c:v>
                </c:pt>
                <c:pt idx="225">
                  <c:v>1247.1829068811264</c:v>
                </c:pt>
                <c:pt idx="226">
                  <c:v>1244.345084365279</c:v>
                </c:pt>
                <c:pt idx="227">
                  <c:v>1218.3589162802136</c:v>
                </c:pt>
                <c:pt idx="228">
                  <c:v>1231.9050115211405</c:v>
                </c:pt>
                <c:pt idx="229">
                  <c:v>1226.4003790207323</c:v>
                </c:pt>
                <c:pt idx="230">
                  <c:v>1227.7335472754157</c:v>
                </c:pt>
                <c:pt idx="231">
                  <c:v>1228.1939046804212</c:v>
                </c:pt>
                <c:pt idx="232">
                  <c:v>1229.4076518039492</c:v>
                </c:pt>
                <c:pt idx="233">
                  <c:v>1216.7244450918809</c:v>
                </c:pt>
                <c:pt idx="234">
                  <c:v>1224.3742135821969</c:v>
                </c:pt>
                <c:pt idx="235">
                  <c:v>1240.5929171975733</c:v>
                </c:pt>
                <c:pt idx="236">
                  <c:v>1240.3265729594725</c:v>
                </c:pt>
                <c:pt idx="237">
                  <c:v>1233.7537108182783</c:v>
                </c:pt>
                <c:pt idx="238">
                  <c:v>1236.2302591920006</c:v>
                </c:pt>
                <c:pt idx="239">
                  <c:v>1247.6645115557237</c:v>
                </c:pt>
                <c:pt idx="240">
                  <c:v>1258.5008207542153</c:v>
                </c:pt>
                <c:pt idx="241">
                  <c:v>1255.6178532688164</c:v>
                </c:pt>
                <c:pt idx="242">
                  <c:v>1262.1302513808103</c:v>
                </c:pt>
                <c:pt idx="243">
                  <c:v>1267.9651757279391</c:v>
                </c:pt>
                <c:pt idx="244">
                  <c:v>1266.1245493298675</c:v>
                </c:pt>
                <c:pt idx="245">
                  <c:v>1303.439157777301</c:v>
                </c:pt>
                <c:pt idx="246">
                  <c:v>1304.7017461230678</c:v>
                </c:pt>
                <c:pt idx="247">
                  <c:v>1297.8048301377514</c:v>
                </c:pt>
                <c:pt idx="248">
                  <c:v>1311.3913440131703</c:v>
                </c:pt>
                <c:pt idx="249">
                  <c:v>1309.6507694900201</c:v>
                </c:pt>
                <c:pt idx="250">
                  <c:v>1307.9200017017702</c:v>
                </c:pt>
                <c:pt idx="251">
                  <c:v>1314.9555230384874</c:v>
                </c:pt>
                <c:pt idx="252">
                  <c:v>1311.6786640427272</c:v>
                </c:pt>
                <c:pt idx="253">
                  <c:v>1317.0755756824421</c:v>
                </c:pt>
                <c:pt idx="254">
                  <c:v>1329.4870824510945</c:v>
                </c:pt>
                <c:pt idx="255">
                  <c:v>1327.6065143272513</c:v>
                </c:pt>
                <c:pt idx="256">
                  <c:v>1344.6023235836872</c:v>
                </c:pt>
                <c:pt idx="257">
                  <c:v>1345.401853693694</c:v>
                </c:pt>
                <c:pt idx="258">
                  <c:v>1350.8326890524374</c:v>
                </c:pt>
                <c:pt idx="259">
                  <c:v>1338.5327931602128</c:v>
                </c:pt>
                <c:pt idx="260">
                  <c:v>1317.6364727821881</c:v>
                </c:pt>
                <c:pt idx="261">
                  <c:v>1321.3738852115105</c:v>
                </c:pt>
                <c:pt idx="262">
                  <c:v>1310.459673020569</c:v>
                </c:pt>
                <c:pt idx="263">
                  <c:v>1307.1608014148558</c:v>
                </c:pt>
                <c:pt idx="264">
                  <c:v>1306.4898027034858</c:v>
                </c:pt>
                <c:pt idx="265">
                  <c:v>1301.8175381189071</c:v>
                </c:pt>
                <c:pt idx="266">
                  <c:v>1322.1914769261168</c:v>
                </c:pt>
                <c:pt idx="267">
                  <c:v>1316.9468515203944</c:v>
                </c:pt>
                <c:pt idx="268">
                  <c:v>1326.1874064118861</c:v>
                </c:pt>
                <c:pt idx="269">
                  <c:v>1318.0311548736149</c:v>
                </c:pt>
                <c:pt idx="270">
                  <c:v>1319.5934486711574</c:v>
                </c:pt>
                <c:pt idx="271">
                  <c:v>1319.5301790655678</c:v>
                </c:pt>
                <c:pt idx="272">
                  <c:v>1329.2606802426938</c:v>
                </c:pt>
                <c:pt idx="273">
                  <c:v>1333.5042320152666</c:v>
                </c:pt>
                <c:pt idx="274">
                  <c:v>1343.8469418800257</c:v>
                </c:pt>
                <c:pt idx="275">
                  <c:v>1348.41121629535</c:v>
                </c:pt>
                <c:pt idx="276">
                  <c:v>1355.2110001929134</c:v>
                </c:pt>
                <c:pt idx="277">
                  <c:v>1353.467534900409</c:v>
                </c:pt>
                <c:pt idx="278">
                  <c:v>1367.9826446259344</c:v>
                </c:pt>
                <c:pt idx="279">
                  <c:v>1361.1674171201412</c:v>
                </c:pt>
                <c:pt idx="280">
                  <c:v>1348.9162482313541</c:v>
                </c:pt>
                <c:pt idx="281">
                  <c:v>1352.3213716518133</c:v>
                </c:pt>
                <c:pt idx="282">
                  <c:v>1360.0536172419177</c:v>
                </c:pt>
                <c:pt idx="283">
                  <c:v>1356.3781966553117</c:v>
                </c:pt>
                <c:pt idx="284">
                  <c:v>1358.1757145440911</c:v>
                </c:pt>
                <c:pt idx="285">
                  <c:v>1358.0549221363021</c:v>
                </c:pt>
                <c:pt idx="286">
                  <c:v>1355.1617152075901</c:v>
                </c:pt>
                <c:pt idx="287">
                  <c:v>1344.0719766926659</c:v>
                </c:pt>
                <c:pt idx="288">
                  <c:v>1344.8849640937001</c:v>
                </c:pt>
                <c:pt idx="289">
                  <c:v>1337.2963347858058</c:v>
                </c:pt>
                <c:pt idx="290">
                  <c:v>1333.0333389339385</c:v>
                </c:pt>
                <c:pt idx="291">
                  <c:v>1346.9486035431805</c:v>
                </c:pt>
                <c:pt idx="292">
                  <c:v>1350.1600305758668</c:v>
                </c:pt>
                <c:pt idx="293">
                  <c:v>1350.0736999000201</c:v>
                </c:pt>
                <c:pt idx="294">
                  <c:v>1356.899836952836</c:v>
                </c:pt>
                <c:pt idx="295">
                  <c:v>1361.2123573004874</c:v>
                </c:pt>
                <c:pt idx="296">
                  <c:v>1361.2165002144911</c:v>
                </c:pt>
                <c:pt idx="297">
                  <c:v>1361.8592940498845</c:v>
                </c:pt>
                <c:pt idx="298">
                  <c:v>1362.9045198657952</c:v>
                </c:pt>
                <c:pt idx="299">
                  <c:v>1356.4806092236822</c:v>
                </c:pt>
                <c:pt idx="300">
                  <c:v>1360.7552565818958</c:v>
                </c:pt>
                <c:pt idx="301">
                  <c:v>1361.8450235585653</c:v>
                </c:pt>
                <c:pt idx="302">
                  <c:v>1358.707336789591</c:v>
                </c:pt>
                <c:pt idx="303">
                  <c:v>1350.8395880115695</c:v>
                </c:pt>
                <c:pt idx="304">
                  <c:v>1359.4595162436451</c:v>
                </c:pt>
                <c:pt idx="305">
                  <c:v>1359.1702151763982</c:v>
                </c:pt>
                <c:pt idx="306">
                  <c:v>1364.8500231224309</c:v>
                </c:pt>
                <c:pt idx="307">
                  <c:v>1366.3275274547536</c:v>
                </c:pt>
                <c:pt idx="308">
                  <c:v>1365.2161034534679</c:v>
                </c:pt>
                <c:pt idx="309">
                  <c:v>1378.1524783255898</c:v>
                </c:pt>
                <c:pt idx="310">
                  <c:v>1376.8090445458583</c:v>
                </c:pt>
                <c:pt idx="311">
                  <c:v>1377.5097955652477</c:v>
                </c:pt>
                <c:pt idx="312">
                  <c:v>1371.5541061204649</c:v>
                </c:pt>
                <c:pt idx="313">
                  <c:v>1368.4410031661441</c:v>
                </c:pt>
                <c:pt idx="314">
                  <c:v>1352.6025090572346</c:v>
                </c:pt>
                <c:pt idx="315">
                  <c:v>1350.7417746533836</c:v>
                </c:pt>
                <c:pt idx="316">
                  <c:v>1353.5951358232121</c:v>
                </c:pt>
                <c:pt idx="317">
                  <c:v>1343.9224626976388</c:v>
                </c:pt>
                <c:pt idx="318">
                  <c:v>1335.5199951649763</c:v>
                </c:pt>
                <c:pt idx="319">
                  <c:v>1332.8079307738117</c:v>
                </c:pt>
                <c:pt idx="320">
                  <c:v>1328.5315306755917</c:v>
                </c:pt>
                <c:pt idx="321">
                  <c:v>1324.1640662895752</c:v>
                </c:pt>
                <c:pt idx="322">
                  <c:v>1345.478719389572</c:v>
                </c:pt>
                <c:pt idx="323">
                  <c:v>1349.4387469283979</c:v>
                </c:pt>
                <c:pt idx="324">
                  <c:v>1348.6353337444914</c:v>
                </c:pt>
                <c:pt idx="325">
                  <c:v>1343.7255101143828</c:v>
                </c:pt>
                <c:pt idx="326">
                  <c:v>1360.2729709633368</c:v>
                </c:pt>
                <c:pt idx="327">
                  <c:v>1360.561343361107</c:v>
                </c:pt>
                <c:pt idx="328">
                  <c:v>1356.1339646349215</c:v>
                </c:pt>
                <c:pt idx="329">
                  <c:v>1358.2768890418777</c:v>
                </c:pt>
                <c:pt idx="330">
                  <c:v>1343.8418001784014</c:v>
                </c:pt>
                <c:pt idx="331">
                  <c:v>1360.0451083663077</c:v>
                </c:pt>
                <c:pt idx="332">
                  <c:v>1356.2193176224275</c:v>
                </c:pt>
                <c:pt idx="333">
                  <c:v>1359.8482636330903</c:v>
                </c:pt>
                <c:pt idx="334">
                  <c:v>1365.2430280734948</c:v>
                </c:pt>
                <c:pt idx="335">
                  <c:v>1363.157220868186</c:v>
                </c:pt>
                <c:pt idx="336">
                  <c:v>1354.4260085452831</c:v>
                </c:pt>
                <c:pt idx="337">
                  <c:v>1357.6461953158091</c:v>
                </c:pt>
                <c:pt idx="338">
                  <c:v>1329.2126764578402</c:v>
                </c:pt>
                <c:pt idx="339">
                  <c:v>1331.6176022740228</c:v>
                </c:pt>
                <c:pt idx="340">
                  <c:v>1332.3096208289214</c:v>
                </c:pt>
                <c:pt idx="341">
                  <c:v>1319.2069474695741</c:v>
                </c:pt>
                <c:pt idx="342">
                  <c:v>1317.8580552291808</c:v>
                </c:pt>
                <c:pt idx="343">
                  <c:v>1304.842106824053</c:v>
                </c:pt>
                <c:pt idx="344">
                  <c:v>1301.8826466169664</c:v>
                </c:pt>
                <c:pt idx="345">
                  <c:v>1273.7074897783341</c:v>
                </c:pt>
                <c:pt idx="346">
                  <c:v>1294.1647797473884</c:v>
                </c:pt>
                <c:pt idx="347">
                  <c:v>1276.8135006394186</c:v>
                </c:pt>
                <c:pt idx="348">
                  <c:v>1278.0615310633077</c:v>
                </c:pt>
                <c:pt idx="349">
                  <c:v>1263.2554722289512</c:v>
                </c:pt>
                <c:pt idx="350">
                  <c:v>1285.7331172028605</c:v>
                </c:pt>
                <c:pt idx="351">
                  <c:v>1284.1468253807295</c:v>
                </c:pt>
                <c:pt idx="352">
                  <c:v>1288.8359808839577</c:v>
                </c:pt>
                <c:pt idx="353">
                  <c:v>1284.415701915033</c:v>
                </c:pt>
                <c:pt idx="354">
                  <c:v>1270.0247680820839</c:v>
                </c:pt>
                <c:pt idx="355">
                  <c:v>1263.9755647050574</c:v>
                </c:pt>
                <c:pt idx="356">
                  <c:v>1270.0722518343707</c:v>
                </c:pt>
                <c:pt idx="357">
                  <c:v>1279.3327738143262</c:v>
                </c:pt>
                <c:pt idx="358">
                  <c:v>1275.8421498397299</c:v>
                </c:pt>
                <c:pt idx="359">
                  <c:v>1280.7096509594116</c:v>
                </c:pt>
                <c:pt idx="360">
                  <c:v>1289.4630045673048</c:v>
                </c:pt>
                <c:pt idx="361">
                  <c:v>1277.4972694538383</c:v>
                </c:pt>
                <c:pt idx="362">
                  <c:v>1270.1895781665798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7F-4596-919C-0A725A65E2B7}"/>
            </c:ext>
          </c:extLst>
        </c:ser>
        <c:ser>
          <c:idx val="1"/>
          <c:order val="1"/>
          <c:tx>
            <c:strRef>
              <c:f>GLS!$R$11</c:f>
              <c:strCache>
                <c:ptCount val="1"/>
                <c:pt idx="0">
                  <c:v>Gk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GLS!$R$12:$R$374</c:f>
              <c:numCache>
                <c:formatCode>"$"#,##0</c:formatCode>
                <c:ptCount val="363"/>
                <c:pt idx="0" formatCode="#,##0">
                  <c:v>1000</c:v>
                </c:pt>
                <c:pt idx="1">
                  <c:v>996.49882737709993</c:v>
                </c:pt>
                <c:pt idx="2">
                  <c:v>1029.2274263213956</c:v>
                </c:pt>
                <c:pt idx="3">
                  <c:v>1033.2452121570759</c:v>
                </c:pt>
                <c:pt idx="4">
                  <c:v>1040.963022470987</c:v>
                </c:pt>
                <c:pt idx="5">
                  <c:v>1064.7961311898571</c:v>
                </c:pt>
                <c:pt idx="6">
                  <c:v>886.47043653353467</c:v>
                </c:pt>
                <c:pt idx="7">
                  <c:v>932.0712944612809</c:v>
                </c:pt>
                <c:pt idx="8">
                  <c:v>930.42154922315945</c:v>
                </c:pt>
                <c:pt idx="9">
                  <c:v>904.22655884161816</c:v>
                </c:pt>
                <c:pt idx="10">
                  <c:v>922.78735175673285</c:v>
                </c:pt>
                <c:pt idx="11">
                  <c:v>948.49145248621278</c:v>
                </c:pt>
                <c:pt idx="12">
                  <c:v>931.17281611460328</c:v>
                </c:pt>
                <c:pt idx="13">
                  <c:v>910.9148650045363</c:v>
                </c:pt>
                <c:pt idx="14">
                  <c:v>874.78703971669097</c:v>
                </c:pt>
                <c:pt idx="15">
                  <c:v>887.37168770171058</c:v>
                </c:pt>
                <c:pt idx="16">
                  <c:v>879.14164282179399</c:v>
                </c:pt>
                <c:pt idx="17">
                  <c:v>977.44673309166819</c:v>
                </c:pt>
                <c:pt idx="18">
                  <c:v>971.62601649463772</c:v>
                </c:pt>
                <c:pt idx="19">
                  <c:v>875.49114183034123</c:v>
                </c:pt>
                <c:pt idx="20">
                  <c:v>861.66294470083517</c:v>
                </c:pt>
                <c:pt idx="21">
                  <c:v>833.09390546900875</c:v>
                </c:pt>
                <c:pt idx="22">
                  <c:v>800.88032928235532</c:v>
                </c:pt>
                <c:pt idx="23">
                  <c:v>827.08952169849135</c:v>
                </c:pt>
                <c:pt idx="24">
                  <c:v>839.98045097543172</c:v>
                </c:pt>
                <c:pt idx="25">
                  <c:v>825.41609725809826</c:v>
                </c:pt>
                <c:pt idx="26">
                  <c:v>850.01432060423031</c:v>
                </c:pt>
                <c:pt idx="27">
                  <c:v>820.88160568680883</c:v>
                </c:pt>
                <c:pt idx="28">
                  <c:v>811.08788046510392</c:v>
                </c:pt>
                <c:pt idx="29">
                  <c:v>823.245901288504</c:v>
                </c:pt>
                <c:pt idx="30">
                  <c:v>807.3356592861345</c:v>
                </c:pt>
                <c:pt idx="31">
                  <c:v>888.21390301997963</c:v>
                </c:pt>
                <c:pt idx="32">
                  <c:v>853.028281118265</c:v>
                </c:pt>
                <c:pt idx="33">
                  <c:v>901.96159735206913</c:v>
                </c:pt>
                <c:pt idx="34">
                  <c:v>858.596489460616</c:v>
                </c:pt>
                <c:pt idx="35">
                  <c:v>858.83079077928539</c:v>
                </c:pt>
                <c:pt idx="36">
                  <c:v>848.0989268714377</c:v>
                </c:pt>
                <c:pt idx="37">
                  <c:v>858.10229597490468</c:v>
                </c:pt>
                <c:pt idx="38">
                  <c:v>848.93159737096892</c:v>
                </c:pt>
                <c:pt idx="39">
                  <c:v>848.82074243087141</c:v>
                </c:pt>
                <c:pt idx="40">
                  <c:v>834.8742582581192</c:v>
                </c:pt>
                <c:pt idx="41">
                  <c:v>818.2802546240348</c:v>
                </c:pt>
                <c:pt idx="42">
                  <c:v>823.45721588669176</c:v>
                </c:pt>
                <c:pt idx="43">
                  <c:v>825.53170416130683</c:v>
                </c:pt>
                <c:pt idx="44">
                  <c:v>832.80767847650179</c:v>
                </c:pt>
                <c:pt idx="45">
                  <c:v>826.90787291454592</c:v>
                </c:pt>
                <c:pt idx="46">
                  <c:v>884.21059947961032</c:v>
                </c:pt>
                <c:pt idx="47">
                  <c:v>926.9959945292801</c:v>
                </c:pt>
                <c:pt idx="48">
                  <c:v>943.34010976614081</c:v>
                </c:pt>
                <c:pt idx="49">
                  <c:v>930.22666807859787</c:v>
                </c:pt>
                <c:pt idx="50">
                  <c:v>971.45862005158313</c:v>
                </c:pt>
                <c:pt idx="51">
                  <c:v>1040.4755258955572</c:v>
                </c:pt>
                <c:pt idx="52">
                  <c:v>1384.2884416971576</c:v>
                </c:pt>
                <c:pt idx="53">
                  <c:v>1354.6533630731415</c:v>
                </c:pt>
                <c:pt idx="54">
                  <c:v>1424.8743339956886</c:v>
                </c:pt>
                <c:pt idx="55">
                  <c:v>1429.0327293667956</c:v>
                </c:pt>
                <c:pt idx="56">
                  <c:v>1511.3278759211651</c:v>
                </c:pt>
                <c:pt idx="57">
                  <c:v>1686.8092782764734</c:v>
                </c:pt>
                <c:pt idx="58">
                  <c:v>1381.5245755663443</c:v>
                </c:pt>
                <c:pt idx="59">
                  <c:v>1454.1440915747094</c:v>
                </c:pt>
                <c:pt idx="60">
                  <c:v>1438.3745418862272</c:v>
                </c:pt>
                <c:pt idx="61">
                  <c:v>1647.7698329090631</c:v>
                </c:pt>
                <c:pt idx="62">
                  <c:v>1661.6192938142601</c:v>
                </c:pt>
                <c:pt idx="63">
                  <c:v>1585.7986100285814</c:v>
                </c:pt>
                <c:pt idx="64">
                  <c:v>1648.6700122958109</c:v>
                </c:pt>
                <c:pt idx="65">
                  <c:v>1615.5580585967166</c:v>
                </c:pt>
                <c:pt idx="66">
                  <c:v>1699.9748063206316</c:v>
                </c:pt>
                <c:pt idx="67">
                  <c:v>1498.2327724341944</c:v>
                </c:pt>
                <c:pt idx="68">
                  <c:v>1567.2699215350626</c:v>
                </c:pt>
                <c:pt idx="69">
                  <c:v>1648.5129718522937</c:v>
                </c:pt>
                <c:pt idx="70">
                  <c:v>1642.0745893293147</c:v>
                </c:pt>
                <c:pt idx="71">
                  <c:v>1682.8027760275518</c:v>
                </c:pt>
                <c:pt idx="72">
                  <c:v>1694.3915290299385</c:v>
                </c:pt>
                <c:pt idx="73">
                  <c:v>1849.7003635841479</c:v>
                </c:pt>
                <c:pt idx="74">
                  <c:v>1729.9480954018725</c:v>
                </c:pt>
                <c:pt idx="75">
                  <c:v>1628.6334671432483</c:v>
                </c:pt>
                <c:pt idx="76">
                  <c:v>1678.7778217980392</c:v>
                </c:pt>
                <c:pt idx="77">
                  <c:v>1556.9730776446468</c:v>
                </c:pt>
                <c:pt idx="78">
                  <c:v>1593.1449057186319</c:v>
                </c:pt>
                <c:pt idx="79">
                  <c:v>1586.1648454435247</c:v>
                </c:pt>
                <c:pt idx="80">
                  <c:v>1631.1538008864736</c:v>
                </c:pt>
                <c:pt idx="81">
                  <c:v>1460.5694065164785</c:v>
                </c:pt>
                <c:pt idx="82">
                  <c:v>1507.9196039329515</c:v>
                </c:pt>
                <c:pt idx="83">
                  <c:v>1442.643555278996</c:v>
                </c:pt>
                <c:pt idx="84">
                  <c:v>1526.7965467195925</c:v>
                </c:pt>
                <c:pt idx="85">
                  <c:v>1512.5865146761707</c:v>
                </c:pt>
                <c:pt idx="86">
                  <c:v>1593.6816702178423</c:v>
                </c:pt>
                <c:pt idx="87">
                  <c:v>1581.0935015587668</c:v>
                </c:pt>
                <c:pt idx="88">
                  <c:v>1699.2914402428062</c:v>
                </c:pt>
                <c:pt idx="89">
                  <c:v>1461.1593387775413</c:v>
                </c:pt>
                <c:pt idx="90">
                  <c:v>1010.1192166488651</c:v>
                </c:pt>
                <c:pt idx="91">
                  <c:v>1089.33508981356</c:v>
                </c:pt>
                <c:pt idx="92">
                  <c:v>982.4142877874956</c:v>
                </c:pt>
                <c:pt idx="93">
                  <c:v>1014.6776630414673</c:v>
                </c:pt>
                <c:pt idx="94">
                  <c:v>1041.2226704264656</c:v>
                </c:pt>
                <c:pt idx="95">
                  <c:v>969.16412591749906</c:v>
                </c:pt>
                <c:pt idx="96">
                  <c:v>1001.1254080864087</c:v>
                </c:pt>
                <c:pt idx="97">
                  <c:v>1036.7183155187283</c:v>
                </c:pt>
                <c:pt idx="98">
                  <c:v>1048.111090264656</c:v>
                </c:pt>
                <c:pt idx="99">
                  <c:v>1060.6442698275705</c:v>
                </c:pt>
                <c:pt idx="100">
                  <c:v>1024.3844471522298</c:v>
                </c:pt>
                <c:pt idx="101">
                  <c:v>1131.1996594994012</c:v>
                </c:pt>
                <c:pt idx="102">
                  <c:v>1168.2724860567387</c:v>
                </c:pt>
                <c:pt idx="103">
                  <c:v>1226.3209687682877</c:v>
                </c:pt>
                <c:pt idx="104">
                  <c:v>1217.5913535621939</c:v>
                </c:pt>
                <c:pt idx="105">
                  <c:v>1216.1148182217328</c:v>
                </c:pt>
                <c:pt idx="106">
                  <c:v>1266.2812356953862</c:v>
                </c:pt>
                <c:pt idx="107">
                  <c:v>1212.5777855232029</c:v>
                </c:pt>
                <c:pt idx="108">
                  <c:v>1053.4967484498543</c:v>
                </c:pt>
                <c:pt idx="109">
                  <c:v>1076.628240319264</c:v>
                </c:pt>
                <c:pt idx="110">
                  <c:v>980.35369383448779</c:v>
                </c:pt>
                <c:pt idx="111">
                  <c:v>1130.5511055125448</c:v>
                </c:pt>
                <c:pt idx="112">
                  <c:v>1116.8304198541321</c:v>
                </c:pt>
                <c:pt idx="113">
                  <c:v>1133.2356960437803</c:v>
                </c:pt>
                <c:pt idx="114">
                  <c:v>1139.5856281181188</c:v>
                </c:pt>
                <c:pt idx="115">
                  <c:v>1122.6545746290024</c:v>
                </c:pt>
                <c:pt idx="116">
                  <c:v>1162.903809348192</c:v>
                </c:pt>
                <c:pt idx="117">
                  <c:v>1143.1233348322698</c:v>
                </c:pt>
                <c:pt idx="118">
                  <c:v>1090.6409629209954</c:v>
                </c:pt>
                <c:pt idx="119">
                  <c:v>1078.8285721315547</c:v>
                </c:pt>
                <c:pt idx="120">
                  <c:v>1072.7846492398551</c:v>
                </c:pt>
                <c:pt idx="121">
                  <c:v>1109.190762140513</c:v>
                </c:pt>
                <c:pt idx="122">
                  <c:v>1146.6126125159417</c:v>
                </c:pt>
                <c:pt idx="123">
                  <c:v>1088.2752809161468</c:v>
                </c:pt>
                <c:pt idx="124">
                  <c:v>1106.0272826252874</c:v>
                </c:pt>
                <c:pt idx="125">
                  <c:v>1182.3638813016441</c:v>
                </c:pt>
                <c:pt idx="126">
                  <c:v>1303.9887610861538</c:v>
                </c:pt>
                <c:pt idx="127">
                  <c:v>1334.5499407293942</c:v>
                </c:pt>
                <c:pt idx="128">
                  <c:v>1350.5680980671746</c:v>
                </c:pt>
                <c:pt idx="129">
                  <c:v>1374.0231807669466</c:v>
                </c:pt>
                <c:pt idx="130">
                  <c:v>1311.6028275470817</c:v>
                </c:pt>
                <c:pt idx="131">
                  <c:v>1324.1676854106765</c:v>
                </c:pt>
                <c:pt idx="132">
                  <c:v>1368.1909169461183</c:v>
                </c:pt>
                <c:pt idx="133">
                  <c:v>1461.1039536779722</c:v>
                </c:pt>
                <c:pt idx="134">
                  <c:v>1526.4876641150393</c:v>
                </c:pt>
                <c:pt idx="135">
                  <c:v>1876.8903692903054</c:v>
                </c:pt>
                <c:pt idx="136">
                  <c:v>1939.6343304798595</c:v>
                </c:pt>
                <c:pt idx="137">
                  <c:v>1924.1420205250347</c:v>
                </c:pt>
                <c:pt idx="138">
                  <c:v>2003.3245084087307</c:v>
                </c:pt>
                <c:pt idx="139">
                  <c:v>1967.8990873529419</c:v>
                </c:pt>
                <c:pt idx="140">
                  <c:v>1987.9643002348826</c:v>
                </c:pt>
                <c:pt idx="141">
                  <c:v>2253.3362974213073</c:v>
                </c:pt>
                <c:pt idx="142">
                  <c:v>2062.8242325224651</c:v>
                </c:pt>
                <c:pt idx="143">
                  <c:v>2140.8895253595933</c:v>
                </c:pt>
                <c:pt idx="144">
                  <c:v>2193.0680286970482</c:v>
                </c:pt>
                <c:pt idx="145">
                  <c:v>2307.5023624258856</c:v>
                </c:pt>
                <c:pt idx="146">
                  <c:v>2285.3497534695584</c:v>
                </c:pt>
                <c:pt idx="147">
                  <c:v>2191.7541096506397</c:v>
                </c:pt>
                <c:pt idx="148">
                  <c:v>2386.7080512732996</c:v>
                </c:pt>
                <c:pt idx="149">
                  <c:v>2481.3033859442412</c:v>
                </c:pt>
                <c:pt idx="150">
                  <c:v>3246.6787225006547</c:v>
                </c:pt>
                <c:pt idx="151">
                  <c:v>3237.9038030095471</c:v>
                </c:pt>
                <c:pt idx="152">
                  <c:v>2778.7940744745538</c:v>
                </c:pt>
                <c:pt idx="153">
                  <c:v>3143.5079264550636</c:v>
                </c:pt>
                <c:pt idx="154">
                  <c:v>3053.3598084587506</c:v>
                </c:pt>
                <c:pt idx="155">
                  <c:v>3028.497142576829</c:v>
                </c:pt>
                <c:pt idx="156">
                  <c:v>3273.5619492027909</c:v>
                </c:pt>
                <c:pt idx="157">
                  <c:v>3634.9672393320861</c:v>
                </c:pt>
                <c:pt idx="158">
                  <c:v>3662.8839048846839</c:v>
                </c:pt>
                <c:pt idx="159">
                  <c:v>3493.9303223533575</c:v>
                </c:pt>
                <c:pt idx="160">
                  <c:v>3420.1505957094437</c:v>
                </c:pt>
                <c:pt idx="161">
                  <c:v>3911.6068667471091</c:v>
                </c:pt>
                <c:pt idx="162">
                  <c:v>4567.1682594624117</c:v>
                </c:pt>
                <c:pt idx="163">
                  <c:v>4690.9217116468271</c:v>
                </c:pt>
                <c:pt idx="164">
                  <c:v>4701.314219327307</c:v>
                </c:pt>
                <c:pt idx="165">
                  <c:v>5341.0486531567958</c:v>
                </c:pt>
                <c:pt idx="166">
                  <c:v>5359.1360295137893</c:v>
                </c:pt>
                <c:pt idx="167">
                  <c:v>5123.2113063701654</c:v>
                </c:pt>
                <c:pt idx="168">
                  <c:v>5118.2669052831434</c:v>
                </c:pt>
                <c:pt idx="169">
                  <c:v>5742.838654357598</c:v>
                </c:pt>
                <c:pt idx="170">
                  <c:v>5402.7496469872458</c:v>
                </c:pt>
                <c:pt idx="171">
                  <c:v>4027.6429183959199</c:v>
                </c:pt>
                <c:pt idx="172">
                  <c:v>3997.7521982251847</c:v>
                </c:pt>
                <c:pt idx="173">
                  <c:v>4426.7666533657157</c:v>
                </c:pt>
                <c:pt idx="174">
                  <c:v>4773.3042543189222</c:v>
                </c:pt>
                <c:pt idx="175">
                  <c:v>5919.870599892598</c:v>
                </c:pt>
                <c:pt idx="176">
                  <c:v>5171.6353017317842</c:v>
                </c:pt>
                <c:pt idx="177">
                  <c:v>5501.7204694264065</c:v>
                </c:pt>
                <c:pt idx="178">
                  <c:v>5712.7521851820329</c:v>
                </c:pt>
                <c:pt idx="179">
                  <c:v>5052.3729473164776</c:v>
                </c:pt>
                <c:pt idx="180">
                  <c:v>5422.5413893726018</c:v>
                </c:pt>
                <c:pt idx="181">
                  <c:v>5585.4569724159055</c:v>
                </c:pt>
                <c:pt idx="182">
                  <c:v>5451.8565383467449</c:v>
                </c:pt>
                <c:pt idx="183">
                  <c:v>4706.3793609901122</c:v>
                </c:pt>
                <c:pt idx="184">
                  <c:v>4886.6412706210913</c:v>
                </c:pt>
                <c:pt idx="185">
                  <c:v>4657.2387991013775</c:v>
                </c:pt>
                <c:pt idx="186">
                  <c:v>4498.8219572155003</c:v>
                </c:pt>
                <c:pt idx="187">
                  <c:v>5058.1401176325062</c:v>
                </c:pt>
                <c:pt idx="188">
                  <c:v>5332.826840535151</c:v>
                </c:pt>
                <c:pt idx="189">
                  <c:v>5420.390967520525</c:v>
                </c:pt>
                <c:pt idx="190">
                  <c:v>5565.0900153670964</c:v>
                </c:pt>
                <c:pt idx="191">
                  <c:v>7201.1471131517383</c:v>
                </c:pt>
                <c:pt idx="192">
                  <c:v>8723.658545838809</c:v>
                </c:pt>
                <c:pt idx="193">
                  <c:v>9107.4427927404358</c:v>
                </c:pt>
                <c:pt idx="194">
                  <c:v>9975.8947985891718</c:v>
                </c:pt>
                <c:pt idx="195">
                  <c:v>9481.3301412981546</c:v>
                </c:pt>
                <c:pt idx="196">
                  <c:v>8660.4908709983356</c:v>
                </c:pt>
                <c:pt idx="197">
                  <c:v>9782.4874285622227</c:v>
                </c:pt>
                <c:pt idx="198">
                  <c:v>9110.7993039451449</c:v>
                </c:pt>
                <c:pt idx="199">
                  <c:v>9695.3097389122759</c:v>
                </c:pt>
                <c:pt idx="200">
                  <c:v>10839.074453135212</c:v>
                </c:pt>
                <c:pt idx="201">
                  <c:v>13186.969324577069</c:v>
                </c:pt>
                <c:pt idx="202">
                  <c:v>12939.240294346142</c:v>
                </c:pt>
                <c:pt idx="203">
                  <c:v>14145.612451533678</c:v>
                </c:pt>
                <c:pt idx="204">
                  <c:v>14582.73229951736</c:v>
                </c:pt>
                <c:pt idx="205">
                  <c:v>16958.204210882326</c:v>
                </c:pt>
                <c:pt idx="206">
                  <c:v>17243.180404459486</c:v>
                </c:pt>
                <c:pt idx="207">
                  <c:v>17910.72461996815</c:v>
                </c:pt>
                <c:pt idx="208">
                  <c:v>22971.44175458929</c:v>
                </c:pt>
                <c:pt idx="209">
                  <c:v>24382.788471811698</c:v>
                </c:pt>
                <c:pt idx="210">
                  <c:v>22566.306328921652</c:v>
                </c:pt>
                <c:pt idx="211">
                  <c:v>26865.568364419109</c:v>
                </c:pt>
                <c:pt idx="212">
                  <c:v>33612.972925502509</c:v>
                </c:pt>
                <c:pt idx="213">
                  <c:v>40620.840136450963</c:v>
                </c:pt>
                <c:pt idx="214">
                  <c:v>45057.987316927298</c:v>
                </c:pt>
                <c:pt idx="215">
                  <c:v>43249.869407964856</c:v>
                </c:pt>
                <c:pt idx="216">
                  <c:v>37101.923202273269</c:v>
                </c:pt>
                <c:pt idx="217">
                  <c:v>28966.713849763928</c:v>
                </c:pt>
                <c:pt idx="218">
                  <c:v>24931.027848921854</c:v>
                </c:pt>
                <c:pt idx="219">
                  <c:v>32449.353746875509</c:v>
                </c:pt>
                <c:pt idx="220">
                  <c:v>37354.061995511533</c:v>
                </c:pt>
                <c:pt idx="221">
                  <c:v>30566.641541464192</c:v>
                </c:pt>
                <c:pt idx="222">
                  <c:v>28947.08232752515</c:v>
                </c:pt>
                <c:pt idx="223">
                  <c:v>28013.922735232383</c:v>
                </c:pt>
                <c:pt idx="224">
                  <c:v>29993.139643373124</c:v>
                </c:pt>
                <c:pt idx="225">
                  <c:v>28610.143413908547</c:v>
                </c:pt>
                <c:pt idx="226">
                  <c:v>27361.805662590465</c:v>
                </c:pt>
                <c:pt idx="227">
                  <c:v>16404.515810459732</c:v>
                </c:pt>
                <c:pt idx="228">
                  <c:v>19902.028385799931</c:v>
                </c:pt>
                <c:pt idx="229">
                  <c:v>18196.710140110492</c:v>
                </c:pt>
                <c:pt idx="230">
                  <c:v>18576.027355962691</c:v>
                </c:pt>
                <c:pt idx="231">
                  <c:v>18709.594869642835</c:v>
                </c:pt>
                <c:pt idx="232">
                  <c:v>19064.149081560117</c:v>
                </c:pt>
                <c:pt idx="233">
                  <c:v>15292.70586061814</c:v>
                </c:pt>
                <c:pt idx="234">
                  <c:v>17136.436119737689</c:v>
                </c:pt>
                <c:pt idx="235">
                  <c:v>21489.343824502499</c:v>
                </c:pt>
                <c:pt idx="236">
                  <c:v>21400.874206388031</c:v>
                </c:pt>
                <c:pt idx="237">
                  <c:v>19226.136026843491</c:v>
                </c:pt>
                <c:pt idx="238">
                  <c:v>19966.196729147232</c:v>
                </c:pt>
                <c:pt idx="239">
                  <c:v>23507.480580490741</c:v>
                </c:pt>
                <c:pt idx="240">
                  <c:v>27422.614678047707</c:v>
                </c:pt>
                <c:pt idx="241">
                  <c:v>26217.98906781786</c:v>
                </c:pt>
                <c:pt idx="242">
                  <c:v>28825.58219076605</c:v>
                </c:pt>
                <c:pt idx="243">
                  <c:v>31381.024790152234</c:v>
                </c:pt>
                <c:pt idx="244">
                  <c:v>30507.485523598367</c:v>
                </c:pt>
                <c:pt idx="245">
                  <c:v>47748.620924158247</c:v>
                </c:pt>
                <c:pt idx="246">
                  <c:v>48635.549881941923</c:v>
                </c:pt>
                <c:pt idx="247">
                  <c:v>43705.463691459772</c:v>
                </c:pt>
                <c:pt idx="248">
                  <c:v>52479.337263866415</c:v>
                </c:pt>
                <c:pt idx="249">
                  <c:v>51143.647366832673</c:v>
                </c:pt>
                <c:pt idx="250">
                  <c:v>49847.566833245372</c:v>
                </c:pt>
                <c:pt idx="251">
                  <c:v>54989.37721505401</c:v>
                </c:pt>
                <c:pt idx="252">
                  <c:v>52361.636677141127</c:v>
                </c:pt>
                <c:pt idx="253">
                  <c:v>56492.949259621702</c:v>
                </c:pt>
                <c:pt idx="254">
                  <c:v>66701.522519978826</c:v>
                </c:pt>
                <c:pt idx="255">
                  <c:v>64892.276253844851</c:v>
                </c:pt>
                <c:pt idx="256">
                  <c:v>80822.521851357</c:v>
                </c:pt>
                <c:pt idx="257">
                  <c:v>81744.096147175049</c:v>
                </c:pt>
                <c:pt idx="258">
                  <c:v>88071.535639013222</c:v>
                </c:pt>
                <c:pt idx="259">
                  <c:v>72693.798528295461</c:v>
                </c:pt>
                <c:pt idx="260">
                  <c:v>50931.981473615626</c:v>
                </c:pt>
                <c:pt idx="261">
                  <c:v>53702.257091207277</c:v>
                </c:pt>
                <c:pt idx="262">
                  <c:v>45196.436810102183</c:v>
                </c:pt>
                <c:pt idx="263">
                  <c:v>43014.697088181994</c:v>
                </c:pt>
                <c:pt idx="264">
                  <c:v>42591.281806282961</c:v>
                </c:pt>
                <c:pt idx="265">
                  <c:v>39670.500071981347</c:v>
                </c:pt>
                <c:pt idx="266">
                  <c:v>51576.052280424286</c:v>
                </c:pt>
                <c:pt idx="267">
                  <c:v>47652.989953483455</c:v>
                </c:pt>
                <c:pt idx="268">
                  <c:v>54064.745373803788</c:v>
                </c:pt>
                <c:pt idx="269">
                  <c:v>47688.619782825321</c:v>
                </c:pt>
                <c:pt idx="270">
                  <c:v>48772.568598392383</c:v>
                </c:pt>
                <c:pt idx="271">
                  <c:v>48727.726327899552</c:v>
                </c:pt>
                <c:pt idx="272">
                  <c:v>55618.199066849753</c:v>
                </c:pt>
                <c:pt idx="273">
                  <c:v>59023.012017846733</c:v>
                </c:pt>
                <c:pt idx="274">
                  <c:v>67801.471347237879</c:v>
                </c:pt>
                <c:pt idx="275">
                  <c:v>72217.359327853919</c:v>
                </c:pt>
                <c:pt idx="276">
                  <c:v>79200.830550735496</c:v>
                </c:pt>
                <c:pt idx="277">
                  <c:v>77246.972029060256</c:v>
                </c:pt>
                <c:pt idx="278">
                  <c:v>93132.839472137435</c:v>
                </c:pt>
                <c:pt idx="279">
                  <c:v>84235.511414370514</c:v>
                </c:pt>
                <c:pt idx="280">
                  <c:v>69697.058690006452</c:v>
                </c:pt>
                <c:pt idx="281">
                  <c:v>73070.858519154164</c:v>
                </c:pt>
                <c:pt idx="282">
                  <c:v>81082.600002870575</c:v>
                </c:pt>
                <c:pt idx="283">
                  <c:v>76880.797170378297</c:v>
                </c:pt>
                <c:pt idx="284">
                  <c:v>78834.539510790011</c:v>
                </c:pt>
                <c:pt idx="285">
                  <c:v>78700.090626620644</c:v>
                </c:pt>
                <c:pt idx="286">
                  <c:v>75484.991374305886</c:v>
                </c:pt>
                <c:pt idx="287">
                  <c:v>63639.644543791437</c:v>
                </c:pt>
                <c:pt idx="288">
                  <c:v>64377.796922577974</c:v>
                </c:pt>
                <c:pt idx="289">
                  <c:v>57411.992116681293</c:v>
                </c:pt>
                <c:pt idx="290">
                  <c:v>53902.479066282365</c:v>
                </c:pt>
                <c:pt idx="291">
                  <c:v>64692.348440689741</c:v>
                </c:pt>
                <c:pt idx="292">
                  <c:v>67650.06764294859</c:v>
                </c:pt>
                <c:pt idx="293">
                  <c:v>67567.119795893857</c:v>
                </c:pt>
                <c:pt idx="294">
                  <c:v>74118.154837709269</c:v>
                </c:pt>
                <c:pt idx="295">
                  <c:v>78635.309446407744</c:v>
                </c:pt>
                <c:pt idx="296">
                  <c:v>78639.898832815859</c:v>
                </c:pt>
                <c:pt idx="297">
                  <c:v>79352.004486460195</c:v>
                </c:pt>
                <c:pt idx="298">
                  <c:v>80519.869854370249</c:v>
                </c:pt>
                <c:pt idx="299">
                  <c:v>73242.170460235837</c:v>
                </c:pt>
                <c:pt idx="300">
                  <c:v>77668.104100834229</c:v>
                </c:pt>
                <c:pt idx="301">
                  <c:v>78860.864786751263</c:v>
                </c:pt>
                <c:pt idx="302">
                  <c:v>75376.686075227844</c:v>
                </c:pt>
                <c:pt idx="303">
                  <c:v>67006.81838232842</c:v>
                </c:pt>
                <c:pt idx="304">
                  <c:v>75206.101014874061</c:v>
                </c:pt>
                <c:pt idx="305">
                  <c:v>74899.203183375619</c:v>
                </c:pt>
                <c:pt idx="306">
                  <c:v>80901.175514398041</c:v>
                </c:pt>
                <c:pt idx="307">
                  <c:v>82580.581331009453</c:v>
                </c:pt>
                <c:pt idx="308">
                  <c:v>81292.450787251903</c:v>
                </c:pt>
                <c:pt idx="309">
                  <c:v>96063.739812845815</c:v>
                </c:pt>
                <c:pt idx="310">
                  <c:v>94268.03282331847</c:v>
                </c:pt>
                <c:pt idx="311">
                  <c:v>95188.082891143888</c:v>
                </c:pt>
                <c:pt idx="312">
                  <c:v>87296.267501643786</c:v>
                </c:pt>
                <c:pt idx="313">
                  <c:v>83496.708407221333</c:v>
                </c:pt>
                <c:pt idx="314">
                  <c:v>64965.055674449781</c:v>
                </c:pt>
                <c:pt idx="315">
                  <c:v>63251.291723360802</c:v>
                </c:pt>
                <c:pt idx="316">
                  <c:v>65813.478608026533</c:v>
                </c:pt>
                <c:pt idx="317">
                  <c:v>56795.077189627722</c:v>
                </c:pt>
                <c:pt idx="318">
                  <c:v>49985.810975222194</c:v>
                </c:pt>
                <c:pt idx="319">
                  <c:v>48039.315789444081</c:v>
                </c:pt>
                <c:pt idx="320">
                  <c:v>45083.587112540154</c:v>
                </c:pt>
                <c:pt idx="321">
                  <c:v>42241.52896473468</c:v>
                </c:pt>
                <c:pt idx="322">
                  <c:v>55280.192828253261</c:v>
                </c:pt>
                <c:pt idx="323">
                  <c:v>58400.144821784634</c:v>
                </c:pt>
                <c:pt idx="324">
                  <c:v>57733.404544049292</c:v>
                </c:pt>
                <c:pt idx="325">
                  <c:v>53702.936186304185</c:v>
                </c:pt>
                <c:pt idx="326">
                  <c:v>66384.587872893127</c:v>
                </c:pt>
                <c:pt idx="327">
                  <c:v>66654.456172593564</c:v>
                </c:pt>
                <c:pt idx="328">
                  <c:v>62495.20904612571</c:v>
                </c:pt>
                <c:pt idx="329">
                  <c:v>64388.895064781122</c:v>
                </c:pt>
                <c:pt idx="330">
                  <c:v>51266.922891966897</c:v>
                </c:pt>
                <c:pt idx="331">
                  <c:v>63120.509778377796</c:v>
                </c:pt>
                <c:pt idx="332">
                  <c:v>59715.68014244362</c:v>
                </c:pt>
                <c:pt idx="333">
                  <c:v>62779.730887596241</c:v>
                </c:pt>
                <c:pt idx="334">
                  <c:v>67555.666622265664</c:v>
                </c:pt>
                <c:pt idx="335">
                  <c:v>65576.497215197931</c:v>
                </c:pt>
                <c:pt idx="336">
                  <c:v>57522.085874281518</c:v>
                </c:pt>
                <c:pt idx="337">
                  <c:v>60144.59731942408</c:v>
                </c:pt>
                <c:pt idx="338">
                  <c:v>35990.121665768027</c:v>
                </c:pt>
                <c:pt idx="339">
                  <c:v>37238.791195778424</c:v>
                </c:pt>
                <c:pt idx="340">
                  <c:v>37609.891043604963</c:v>
                </c:pt>
                <c:pt idx="341">
                  <c:v>30517.154717577421</c:v>
                </c:pt>
                <c:pt idx="342">
                  <c:v>29918.790857083015</c:v>
                </c:pt>
                <c:pt idx="343">
                  <c:v>24252.378051848493</c:v>
                </c:pt>
                <c:pt idx="344">
                  <c:v>23197.588398778051</c:v>
                </c:pt>
                <c:pt idx="345">
                  <c:v>13570.513915639893</c:v>
                </c:pt>
                <c:pt idx="346">
                  <c:v>17750.084679158714</c:v>
                </c:pt>
                <c:pt idx="347">
                  <c:v>13186.571196273884</c:v>
                </c:pt>
                <c:pt idx="348">
                  <c:v>13433.735972937819</c:v>
                </c:pt>
                <c:pt idx="349">
                  <c:v>10449.442661230523</c:v>
                </c:pt>
                <c:pt idx="350">
                  <c:v>14014.854776223507</c:v>
                </c:pt>
                <c:pt idx="351">
                  <c:v>13683.282778241724</c:v>
                </c:pt>
                <c:pt idx="352">
                  <c:v>14641.41896821837</c:v>
                </c:pt>
                <c:pt idx="353">
                  <c:v>13678.49458339659</c:v>
                </c:pt>
                <c:pt idx="354">
                  <c:v>10739.636176518765</c:v>
                </c:pt>
                <c:pt idx="355">
                  <c:v>9758.7185156545602</c:v>
                </c:pt>
                <c:pt idx="356">
                  <c:v>10661.338637387453</c:v>
                </c:pt>
                <c:pt idx="357">
                  <c:v>12151.988919522495</c:v>
                </c:pt>
                <c:pt idx="358">
                  <c:v>11516.183982700835</c:v>
                </c:pt>
                <c:pt idx="359">
                  <c:v>12358.69327255978</c:v>
                </c:pt>
                <c:pt idx="360">
                  <c:v>13978.463208392626</c:v>
                </c:pt>
                <c:pt idx="361">
                  <c:v>11491.055847200852</c:v>
                </c:pt>
                <c:pt idx="362">
                  <c:v>10230.572429845672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7F-4596-919C-0A725A65E2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8355231"/>
        <c:axId val="1298347327"/>
      </c:lineChart>
      <c:catAx>
        <c:axId val="12983552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8347327"/>
        <c:crosses val="autoZero"/>
        <c:auto val="1"/>
        <c:lblAlgn val="ctr"/>
        <c:lblOffset val="100"/>
        <c:noMultiLvlLbl val="0"/>
      </c:catAx>
      <c:valAx>
        <c:axId val="1298347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8355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Growth of Portfolio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GLS!$B$3</c:f>
              <c:strCache>
                <c:ptCount val="1"/>
                <c:pt idx="0">
                  <c:v>Kelly Growth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GLS!$C$3</c:f>
              <c:numCache>
                <c:formatCode>"$"#,##0</c:formatCode>
                <c:ptCount val="1"/>
                <c:pt idx="0">
                  <c:v>1270.1895781665798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74-47A2-A37F-B2D59379CFBA}"/>
            </c:ext>
          </c:extLst>
        </c:ser>
        <c:ser>
          <c:idx val="1"/>
          <c:order val="1"/>
          <c:tx>
            <c:strRef>
              <c:f>GLS!$B$4</c:f>
              <c:strCache>
                <c:ptCount val="1"/>
                <c:pt idx="0">
                  <c:v>gK Growth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GLS!$C$4</c:f>
              <c:numCache>
                <c:formatCode>"$"#,##0</c:formatCode>
                <c:ptCount val="1"/>
                <c:pt idx="0">
                  <c:v>10230.572429845672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74-47A2-A37F-B2D59379C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35811504"/>
        <c:axId val="935812752"/>
        <c:axId val="0"/>
      </c:bar3DChart>
      <c:catAx>
        <c:axId val="93581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5812752"/>
        <c:crosses val="autoZero"/>
        <c:auto val="1"/>
        <c:lblAlgn val="ctr"/>
        <c:lblOffset val="100"/>
        <c:noMultiLvlLbl val="0"/>
      </c:catAx>
      <c:valAx>
        <c:axId val="93581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5811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41</xdr:row>
      <xdr:rowOff>152400</xdr:rowOff>
    </xdr:from>
    <xdr:to>
      <xdr:col>11</xdr:col>
      <xdr:colOff>152401</xdr:colOff>
      <xdr:row>72</xdr:row>
      <xdr:rowOff>123825</xdr:rowOff>
    </xdr:to>
    <xdr:graphicFrame macro="">
      <xdr:nvGraphicFramePr>
        <xdr:cNvPr id="1056" name="Chart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57149</xdr:colOff>
      <xdr:row>11</xdr:row>
      <xdr:rowOff>9526</xdr:rowOff>
    </xdr:from>
    <xdr:to>
      <xdr:col>20</xdr:col>
      <xdr:colOff>628650</xdr:colOff>
      <xdr:row>40</xdr:row>
      <xdr:rowOff>38101</xdr:rowOff>
    </xdr:to>
    <xdr:graphicFrame macro="">
      <xdr:nvGraphicFramePr>
        <xdr:cNvPr id="1072" name="Chart 4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57150</xdr:colOff>
      <xdr:row>41</xdr:row>
      <xdr:rowOff>161923</xdr:rowOff>
    </xdr:from>
    <xdr:to>
      <xdr:col>22</xdr:col>
      <xdr:colOff>171450</xdr:colOff>
      <xdr:row>72</xdr:row>
      <xdr:rowOff>133349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7CF63CDC-4D28-4725-89DD-BB944FD5E1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119060</xdr:colOff>
      <xdr:row>10</xdr:row>
      <xdr:rowOff>161924</xdr:rowOff>
    </xdr:from>
    <xdr:to>
      <xdr:col>10</xdr:col>
      <xdr:colOff>85724</xdr:colOff>
      <xdr:row>40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C92025D-CB46-40BE-B096-5C7A5B74A9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0.00885</cdr:x>
      <cdr:y>0.00943</cdr:y>
    </cdr:from>
    <cdr:to>
      <cdr:x>0.42657</cdr:x>
      <cdr:y>0.06977</cdr:y>
    </cdr:to>
    <cdr:sp macro="" textlink="GLS!$O$3">
      <cdr:nvSpPr>
        <cdr:cNvPr id="147466" name="Text Box 1034">
          <a:extLst xmlns:a="http://schemas.openxmlformats.org/drawingml/2006/main">
            <a:ext uri="{FF2B5EF4-FFF2-40B4-BE49-F238E27FC236}">
              <a16:creationId xmlns:a16="http://schemas.microsoft.com/office/drawing/2014/main" id="{3EDE247C-B2DA-4936-B446-7A0950563B4C}"/>
            </a:ext>
          </a:extLst>
        </cdr:cNvPr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50800" y="50800"/>
          <a:ext cx="2248031" cy="304610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2857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A314D08E-46B9-4E15-AC8E-83FB03E7B43A}" type="TxLink"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^BTC-USD : Jun 6/20 to Jun 6/21</a:t>
          </a:fld>
          <a:endParaRPr lang="en-US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  <cdr:relSizeAnchor xmlns:cdr="http://schemas.openxmlformats.org/drawingml/2006/chartDrawing">
    <cdr:from>
      <cdr:x>0.56483</cdr:x>
      <cdr:y>0.00943</cdr:y>
    </cdr:from>
    <cdr:to>
      <cdr:x>0.98256</cdr:x>
      <cdr:y>0.06413</cdr:y>
    </cdr:to>
    <cdr:sp macro="" textlink="GLS!$O$8">
      <cdr:nvSpPr>
        <cdr:cNvPr id="147468" name="Text Box 1036">
          <a:extLst xmlns:a="http://schemas.openxmlformats.org/drawingml/2006/main">
            <a:ext uri="{FF2B5EF4-FFF2-40B4-BE49-F238E27FC236}">
              <a16:creationId xmlns:a16="http://schemas.microsoft.com/office/drawing/2014/main" id="{B87EB922-E7FC-4669-B257-C047BCD41DEE}"/>
            </a:ext>
          </a:extLst>
        </cdr:cNvPr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42888" y="50800"/>
          <a:ext cx="2248031" cy="276130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2857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5CEA96FE-920A-4F45-BD39-6B9D7BF39DE2}" type="TxLink"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Gain-Loss Spread = 2.6%</a:t>
          </a:fld>
          <a:endParaRPr lang="en-US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0.50367</cdr:x>
      <cdr:y>0.01336</cdr:y>
    </cdr:from>
    <cdr:to>
      <cdr:x>0.99586</cdr:x>
      <cdr:y>0.05481</cdr:y>
    </cdr:to>
    <cdr:sp macro="" textlink="GLS!$R$5">
      <cdr:nvSpPr>
        <cdr:cNvPr id="175105" name="Text Box 2049">
          <a:extLst xmlns:a="http://schemas.openxmlformats.org/drawingml/2006/main">
            <a:ext uri="{FF2B5EF4-FFF2-40B4-BE49-F238E27FC236}">
              <a16:creationId xmlns:a16="http://schemas.microsoft.com/office/drawing/2014/main" id="{8DE457D5-7758-4597-8C82-12D24EE971FC}"/>
            </a:ext>
          </a:extLst>
        </cdr:cNvPr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186007" y="70612"/>
          <a:ext cx="2133088" cy="209264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28575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02E69B48-3D47-462D-8424-A16395190AD3}" type="TxLink"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55.1% with Avg. Gain of 2.77%</a:t>
          </a:fld>
          <a:endParaRPr lang="en-US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  <cdr:relSizeAnchor xmlns:cdr="http://schemas.openxmlformats.org/drawingml/2006/chartDrawing">
    <cdr:from>
      <cdr:x>0.01099</cdr:x>
      <cdr:y>0.01336</cdr:y>
    </cdr:from>
    <cdr:to>
      <cdr:x>0.49242</cdr:x>
      <cdr:y>0.05481</cdr:y>
    </cdr:to>
    <cdr:sp macro="" textlink="GLS!$R$6">
      <cdr:nvSpPr>
        <cdr:cNvPr id="175106" name="Text Box 2050">
          <a:extLst xmlns:a="http://schemas.openxmlformats.org/drawingml/2006/main">
            <a:ext uri="{FF2B5EF4-FFF2-40B4-BE49-F238E27FC236}">
              <a16:creationId xmlns:a16="http://schemas.microsoft.com/office/drawing/2014/main" id="{A4E87892-03CA-4C3F-B6FE-6E0728B6F9F9}"/>
            </a:ext>
          </a:extLst>
        </cdr:cNvPr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47525" y="65409"/>
          <a:ext cx="2081871" cy="20293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2857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2EC744FA-F46A-443E-98AB-DA0854AFBBD4}" type="TxLink"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44.9% with Avg. Loss of 2.43%</a:t>
          </a:fld>
          <a:endParaRPr lang="en-US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  <cdr:relSizeAnchor xmlns:cdr="http://schemas.openxmlformats.org/drawingml/2006/chartDrawing">
    <cdr:from>
      <cdr:x>0.01099</cdr:x>
      <cdr:y>0.06904</cdr:y>
    </cdr:from>
    <cdr:to>
      <cdr:x>0.37139</cdr:x>
      <cdr:y>0.12374</cdr:y>
    </cdr:to>
    <cdr:sp macro="" textlink="GLS!$O$8">
      <cdr:nvSpPr>
        <cdr:cNvPr id="175107" name="Text Box 2051">
          <a:extLst xmlns:a="http://schemas.openxmlformats.org/drawingml/2006/main">
            <a:ext uri="{FF2B5EF4-FFF2-40B4-BE49-F238E27FC236}">
              <a16:creationId xmlns:a16="http://schemas.microsoft.com/office/drawing/2014/main" id="{36697213-A568-4DFB-A5E0-73A47599D224}"/>
            </a:ext>
          </a:extLst>
        </cdr:cNvPr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50800" y="351695"/>
          <a:ext cx="1561933" cy="276130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2857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6E611060-95FD-4EA6-B855-444116D9CDD5}" type="TxLink"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Gain-Loss Spread = 2.6%</a:t>
          </a:fld>
          <a:endParaRPr lang="en-U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Desktop\STOC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mape"/>
      <sheetName val="adx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C2191"/>
  <sheetViews>
    <sheetView tabSelected="1" workbookViewId="0">
      <selection activeCell="C6" sqref="C6"/>
    </sheetView>
  </sheetViews>
  <sheetFormatPr defaultRowHeight="12.75"/>
  <cols>
    <col min="1" max="1" width="2.42578125" customWidth="1"/>
    <col min="2" max="2" width="16.7109375" customWidth="1"/>
    <col min="3" max="3" width="12.85546875" customWidth="1"/>
    <col min="4" max="4" width="12.7109375" style="3" customWidth="1"/>
    <col min="5" max="5" width="6.85546875" style="4" customWidth="1"/>
    <col min="6" max="6" width="8.28515625" style="4" customWidth="1"/>
    <col min="7" max="7" width="7.7109375" style="4" customWidth="1"/>
    <col min="8" max="8" width="7.85546875" style="4" bestFit="1" customWidth="1"/>
    <col min="9" max="9" width="17" style="5" bestFit="1" customWidth="1"/>
    <col min="10" max="10" width="9.140625" style="28"/>
    <col min="11" max="11" width="1.5703125" customWidth="1"/>
    <col min="12" max="13" width="8.7109375" style="24" customWidth="1"/>
    <col min="14" max="14" width="8.140625" style="8" bestFit="1" customWidth="1"/>
    <col min="15" max="15" width="9" style="40" customWidth="1"/>
    <col min="18" max="18" width="9.140625" style="58"/>
    <col min="20" max="20" width="9.140625" style="64"/>
    <col min="21" max="21" width="10.140625" customWidth="1"/>
    <col min="22" max="22" width="10.5703125" style="71" customWidth="1"/>
    <col min="23" max="23" width="9.85546875" customWidth="1"/>
    <col min="24" max="24" width="10.5703125" customWidth="1"/>
    <col min="25" max="25" width="6.5703125" customWidth="1"/>
    <col min="26" max="26" width="15.42578125" bestFit="1" customWidth="1"/>
    <col min="27" max="27" width="12" bestFit="1" customWidth="1"/>
    <col min="30" max="30" width="15.42578125" bestFit="1" customWidth="1"/>
    <col min="31" max="31" width="6.28515625" bestFit="1" customWidth="1"/>
  </cols>
  <sheetData>
    <row r="1" spans="2:27" ht="13.5" thickBot="1"/>
    <row r="2" spans="2:27" ht="13.5" thickBot="1">
      <c r="C2" s="85"/>
      <c r="D2" s="100" t="s">
        <v>44</v>
      </c>
      <c r="I2" s="4"/>
      <c r="J2" s="4"/>
    </row>
    <row r="3" spans="2:27" s="2" customFormat="1" ht="14.1" customHeight="1" thickBot="1">
      <c r="B3" s="86" t="s">
        <v>33</v>
      </c>
      <c r="C3" s="99">
        <f>INDEX(Q12:Q1996,$J$3)</f>
        <v>1270.1895781665798</v>
      </c>
      <c r="D3" s="101">
        <f>Q5-Q7/(Q4/Q6)</f>
        <v>0.15721097848513088</v>
      </c>
      <c r="E3" s="4"/>
      <c r="F3" s="4"/>
      <c r="G3" s="4"/>
      <c r="I3" s="9" t="s">
        <v>0</v>
      </c>
      <c r="J3" s="30">
        <f>COUNT(H12:H3001)</f>
        <v>363</v>
      </c>
      <c r="L3" s="10" t="s">
        <v>14</v>
      </c>
      <c r="M3" s="23">
        <f>ROUNDUP(1.05*MAX(J12:J3001),0)</f>
        <v>66679</v>
      </c>
      <c r="N3" s="62"/>
      <c r="O3" s="41" t="str">
        <f>TEXT(C6,"")&amp;" : "&amp;TEXT(I6,"")</f>
        <v>^BTC-USD : Jun 6/20 to Jun 6/21</v>
      </c>
      <c r="P3" s="39"/>
      <c r="Q3" s="29"/>
      <c r="R3" s="66"/>
      <c r="S3" s="30"/>
      <c r="T3" s="65"/>
      <c r="U3" s="116">
        <f>(P9^2+Q4^2)/Q4</f>
        <v>5.6727846587920863E-2</v>
      </c>
      <c r="V3" s="104" t="s">
        <v>54</v>
      </c>
    </row>
    <row r="4" spans="2:27" s="2" customFormat="1" ht="14.1" customHeight="1" thickBot="1">
      <c r="B4" s="87" t="s">
        <v>34</v>
      </c>
      <c r="C4" s="103">
        <f>INDEX(R12:R1997,$J$3)</f>
        <v>10230.572429845672</v>
      </c>
      <c r="D4" s="102">
        <f>(Q5*Q4-Q7*Q6)/(Q5*(Q4^2+P9^2)+Q7*(Q6^2+Q9^2))</f>
        <v>3.0146705624763195</v>
      </c>
      <c r="F4" s="31"/>
      <c r="H4" s="18" t="s">
        <v>8</v>
      </c>
      <c r="I4" s="19">
        <f>INDEX(D12:D3001,MATCH(J4,G12:G3001,0))</f>
        <v>44010</v>
      </c>
      <c r="J4" s="25">
        <f>MIN(G12:G3001)</f>
        <v>8975.5253909999992</v>
      </c>
      <c r="L4" s="10" t="s">
        <v>13</v>
      </c>
      <c r="M4" s="23">
        <f>ROUNDDOWN(0.95*MIN(J12:J3001),0)</f>
        <v>8593</v>
      </c>
      <c r="N4" s="63"/>
      <c r="O4" s="42"/>
      <c r="P4" s="45" t="s">
        <v>21</v>
      </c>
      <c r="Q4" s="46" cm="1">
        <f t="array" ref="Q4">AVERAGE(IF(L12:L3001&gt;0,L12:L3001))</f>
        <v>2.7714013354699394E-2</v>
      </c>
      <c r="R4" s="60">
        <f>(L5-M5)/20</f>
        <v>1.6756298189092217E-2</v>
      </c>
      <c r="S4" s="67"/>
      <c r="T4" s="68"/>
      <c r="U4" s="116">
        <f>(Q9^2+Q6^2)/Q6</f>
        <v>5.3062757307469732E-2</v>
      </c>
      <c r="V4" s="104" t="s">
        <v>55</v>
      </c>
    </row>
    <row r="5" spans="2:27" s="2" customFormat="1" ht="14.1" customHeight="1" thickBot="1">
      <c r="H5" s="20" t="s">
        <v>9</v>
      </c>
      <c r="I5" s="21">
        <f>INDEX(D12:D3001,MATCH(J5,F12:F3001,0))</f>
        <v>44300</v>
      </c>
      <c r="J5" s="26">
        <f>MAX(F12:F3001)</f>
        <v>64863.097655999998</v>
      </c>
      <c r="L5" s="55">
        <f>MAX(L12:L3001)</f>
        <v>0.18746473767935656</v>
      </c>
      <c r="M5" s="55">
        <f>MIN(L12:L3001)-0.01</f>
        <v>-0.14766122610248777</v>
      </c>
      <c r="N5" s="63"/>
      <c r="O5" s="43"/>
      <c r="P5" s="47" t="s">
        <v>23</v>
      </c>
      <c r="Q5" s="48">
        <f>1-Q7</f>
        <v>0.55096418732782371</v>
      </c>
      <c r="R5" s="61" t="str">
        <f>TEXT(Q5,"0.0%")&amp;" with Avg. Gain of "&amp;TEXT(Q4,"0.00%")</f>
        <v>55.1% with Avg. Gain of 2.77%</v>
      </c>
      <c r="S5" s="56"/>
      <c r="T5" s="69"/>
    </row>
    <row r="6" spans="2:27" s="2" customFormat="1" ht="14.1" customHeight="1" thickTop="1" thickBot="1">
      <c r="B6" s="1" t="s">
        <v>12</v>
      </c>
      <c r="C6" s="7" t="s">
        <v>53</v>
      </c>
      <c r="D6" s="16"/>
      <c r="E6" s="13"/>
      <c r="F6" s="13"/>
      <c r="G6" s="14" t="s">
        <v>15</v>
      </c>
      <c r="H6" s="17">
        <f>(INDEX(J12:J3001,J3)/J12)^(365/(M6-L6))-1</f>
        <v>2.7531944180868497</v>
      </c>
      <c r="I6" s="22" t="str">
        <f>TEXT(L6,"mmm d/yy")&amp;" to "&amp;TEXT(M6,"mmm d/yy")</f>
        <v>Jun 6/20 to Jun 6/21</v>
      </c>
      <c r="J6" s="27"/>
      <c r="L6" s="36">
        <f>MIN(D12:D3001)</f>
        <v>43988</v>
      </c>
      <c r="M6" s="36">
        <f>MAX(D12:D3001)</f>
        <v>44353</v>
      </c>
      <c r="N6" s="63"/>
      <c r="O6" s="44"/>
      <c r="P6" s="47" t="s">
        <v>22</v>
      </c>
      <c r="Q6" s="49" cm="1">
        <f t="array" ref="Q6">AVERAGE(IF(L12:L3001&lt;0,L12:L3001))*-1</f>
        <v>2.4302029772152962E-2</v>
      </c>
      <c r="R6" s="61" t="str">
        <f>TEXT(Q7,"0.0%")&amp;" with Avg. Loss of "&amp;TEXT(Q6,"0.00%")</f>
        <v>44.9% with Avg. Loss of 2.43%</v>
      </c>
      <c r="S6" s="38"/>
      <c r="T6" s="69"/>
      <c r="V6" s="119" t="s">
        <v>30</v>
      </c>
      <c r="X6" s="119" t="s">
        <v>31</v>
      </c>
    </row>
    <row r="7" spans="2:27" s="2" customFormat="1" ht="12" customHeight="1" thickTop="1" thickBot="1">
      <c r="B7" s="9"/>
      <c r="C7" s="10"/>
      <c r="D7" s="29"/>
      <c r="E7" s="11"/>
      <c r="F7" s="12"/>
      <c r="G7" s="12"/>
      <c r="H7" s="12"/>
      <c r="I7" s="12"/>
      <c r="J7" s="15"/>
      <c r="K7" s="2" t="s">
        <v>1</v>
      </c>
      <c r="L7" s="32" t="s">
        <v>16</v>
      </c>
      <c r="M7" s="33">
        <f>AVERAGE(L12:L3001)</f>
        <v>4.3569471572422669E-3</v>
      </c>
      <c r="N7" s="8"/>
      <c r="O7" s="43"/>
      <c r="P7" s="47" t="s">
        <v>24</v>
      </c>
      <c r="Q7" s="48" cm="1">
        <f t="array" ref="Q7">COUNT(IF(L12:L3001&lt;0,L12:L3001))/J3</f>
        <v>0.44903581267217629</v>
      </c>
      <c r="R7" s="70"/>
      <c r="S7" s="29"/>
      <c r="T7" s="68"/>
      <c r="V7" s="120" t="s">
        <v>43</v>
      </c>
      <c r="X7" s="124" t="s">
        <v>43</v>
      </c>
      <c r="Z7" s="2" t="str">
        <f>TEXT(C6,"")&amp;" : Max. Drawdown Kelly = "&amp;TEXT(MAX(V12:V9997),"0.0%")&amp;" on "&amp;TEXT(INDEX(D12:D9997,MATCH(MAX(V12:V9997),V12:V9997,0)),"mmm d/yy")</f>
        <v>^BTC-USD : Max. Drawdown Kelly = 8.3% on May 24/21</v>
      </c>
    </row>
    <row r="8" spans="2:27" ht="14.25" thickTop="1" thickBot="1">
      <c r="B8" s="6"/>
      <c r="D8"/>
      <c r="E8"/>
      <c r="F8"/>
      <c r="G8"/>
      <c r="H8"/>
      <c r="I8"/>
      <c r="J8"/>
      <c r="L8" s="34" t="s">
        <v>17</v>
      </c>
      <c r="M8" s="35">
        <f>STDEVP(L12:L3001)</f>
        <v>3.7765926388147755E-2</v>
      </c>
      <c r="N8" s="63"/>
      <c r="O8" s="88" t="str">
        <f>"Gain-Loss Spread = "&amp;TEXT(Q8,"0.0%")</f>
        <v>Gain-Loss Spread = 2.6%</v>
      </c>
      <c r="P8" s="89"/>
      <c r="Q8" s="90">
        <f>Q4*Q5-(-Q6)*Q7</f>
        <v>2.6181910533886535E-2</v>
      </c>
      <c r="R8" s="68"/>
      <c r="S8" s="76" t="s">
        <v>30</v>
      </c>
      <c r="T8" s="76" t="s">
        <v>31</v>
      </c>
      <c r="V8" s="121">
        <f>AVERAGE(V12:V9997)</f>
        <v>1.3566222159385279E-2</v>
      </c>
      <c r="X8" s="121">
        <f>AVERAGE(X12:X9997)</f>
        <v>0.24416357239910685</v>
      </c>
    </row>
    <row r="9" spans="2:27" ht="13.5" thickBot="1">
      <c r="B9" s="6"/>
      <c r="D9"/>
      <c r="E9"/>
      <c r="J9"/>
      <c r="L9" s="34"/>
      <c r="M9" s="74"/>
      <c r="N9" s="91"/>
      <c r="O9" s="92" t="s">
        <v>29</v>
      </c>
      <c r="P9" s="93">
        <f>STDEVP(M12:M2001)</f>
        <v>2.8356476538817739E-2</v>
      </c>
      <c r="Q9" s="94">
        <f>STDEVP(N12:N2001)</f>
        <v>2.6437550129163781E-2</v>
      </c>
      <c r="R9" s="68"/>
      <c r="S9" s="77">
        <f>AA17</f>
        <v>0.15721097848513088</v>
      </c>
      <c r="T9" s="77">
        <f>AA31</f>
        <v>3.014670562476319</v>
      </c>
      <c r="V9" s="122" t="s">
        <v>57</v>
      </c>
      <c r="X9" s="125" t="s">
        <v>57</v>
      </c>
      <c r="Z9" s="130" t="s">
        <v>49</v>
      </c>
      <c r="AA9" s="131"/>
    </row>
    <row r="10" spans="2:27" ht="13.5" thickBot="1">
      <c r="B10" s="6"/>
      <c r="D10"/>
      <c r="E10"/>
      <c r="F10"/>
      <c r="G10"/>
      <c r="H10"/>
      <c r="I10"/>
      <c r="J10"/>
      <c r="L10" s="84"/>
      <c r="M10" s="84"/>
      <c r="N10" s="84"/>
      <c r="O10" s="84"/>
      <c r="P10" s="84"/>
      <c r="Q10" s="128" t="s">
        <v>56</v>
      </c>
      <c r="R10" s="127"/>
      <c r="S10" s="84"/>
      <c r="T10" s="84"/>
      <c r="V10" s="123">
        <f>(MAX(V12:V9997))</f>
        <v>8.3370314898852604E-2</v>
      </c>
      <c r="W10" s="71"/>
      <c r="X10" s="123">
        <f>(MAX(X12:X9997))</f>
        <v>0.89841413071501508</v>
      </c>
      <c r="Z10" s="105" t="s">
        <v>47</v>
      </c>
      <c r="AA10" s="117">
        <v>1000</v>
      </c>
    </row>
    <row r="11" spans="2:27">
      <c r="B11" s="8" t="s">
        <v>10</v>
      </c>
      <c r="D11" s="52" t="s">
        <v>2</v>
      </c>
      <c r="E11" s="53" t="s">
        <v>3</v>
      </c>
      <c r="F11" s="53" t="s">
        <v>4</v>
      </c>
      <c r="G11" s="53" t="s">
        <v>5</v>
      </c>
      <c r="H11" s="53" t="s">
        <v>6</v>
      </c>
      <c r="I11" s="54" t="s">
        <v>7</v>
      </c>
      <c r="J11" s="53" t="s">
        <v>18</v>
      </c>
      <c r="L11" s="50" t="s">
        <v>11</v>
      </c>
      <c r="M11" s="72" t="s">
        <v>27</v>
      </c>
      <c r="N11" s="72" t="s">
        <v>20</v>
      </c>
      <c r="O11" s="73" t="s">
        <v>28</v>
      </c>
      <c r="P11" s="12"/>
      <c r="Q11" s="82" t="s">
        <v>35</v>
      </c>
      <c r="R11" s="83" t="s">
        <v>36</v>
      </c>
      <c r="S11" s="126" t="s">
        <v>32</v>
      </c>
      <c r="T11" s="127"/>
      <c r="U11" s="97" t="s">
        <v>40</v>
      </c>
      <c r="V11" s="98" t="s">
        <v>41</v>
      </c>
      <c r="W11" s="97" t="s">
        <v>42</v>
      </c>
      <c r="X11" s="97" t="s">
        <v>41</v>
      </c>
      <c r="Z11" s="106" t="s">
        <v>46</v>
      </c>
      <c r="AA11" s="111">
        <v>1</v>
      </c>
    </row>
    <row r="12" spans="2:27">
      <c r="B12" s="8">
        <v>1</v>
      </c>
      <c r="D12" s="3">
        <v>43988</v>
      </c>
      <c r="E12" s="4">
        <v>9664.9042969999991</v>
      </c>
      <c r="F12" s="4">
        <v>9773.4316409999992</v>
      </c>
      <c r="G12" s="4">
        <v>9591.0244139999995</v>
      </c>
      <c r="H12" s="4">
        <v>9653.6796880000002</v>
      </c>
      <c r="I12" s="5">
        <v>20438419222</v>
      </c>
      <c r="J12" s="37">
        <v>9653.6796880000002</v>
      </c>
      <c r="L12" s="51">
        <f>H12/E12-1</f>
        <v>-1.1613781838981652E-3</v>
      </c>
      <c r="M12" s="71" t="str">
        <f>IF($L12&gt;0,$L12,"")</f>
        <v/>
      </c>
      <c r="N12" s="71">
        <f>IF($L12&lt;0,$L12,"")</f>
        <v>-1.1613781838981652E-3</v>
      </c>
      <c r="O12" s="75" t="str">
        <f>IF(M12&lt;&gt;"",Q$4,"")</f>
        <v/>
      </c>
      <c r="P12" s="71">
        <f>IF(N12&lt;&gt;"",Q$6,"")</f>
        <v>2.4302029772152962E-2</v>
      </c>
      <c r="Q12" s="78">
        <f>AA10</f>
        <v>1000</v>
      </c>
      <c r="R12" s="78">
        <f>AA22</f>
        <v>1000</v>
      </c>
      <c r="S12" s="79">
        <f>STDEVP(S13:S677)</f>
        <v>5.9441561302039248E-3</v>
      </c>
      <c r="T12" s="79">
        <f>STDEVP(T13:T677)</f>
        <v>0.11398486719668739</v>
      </c>
      <c r="U12" s="114">
        <f>IF(H12&lt;&gt;"",MAX(Q12:Q$13),"")</f>
        <v>1000</v>
      </c>
      <c r="V12" s="115">
        <f>IF(H12&lt;&gt;"",1-Q12/U12,"")</f>
        <v>0</v>
      </c>
      <c r="W12" s="114">
        <f>IF(I12&lt;&gt;"",MAX(R12:R$13),"")</f>
        <v>1000</v>
      </c>
      <c r="X12" s="115">
        <f>IF(H12&lt;&gt;"",1-R12/W12,"")</f>
        <v>0</v>
      </c>
      <c r="Z12" s="106" t="s">
        <v>23</v>
      </c>
      <c r="AA12" s="107">
        <f>Q5</f>
        <v>0.55096418732782371</v>
      </c>
    </row>
    <row r="13" spans="2:27">
      <c r="B13" s="8">
        <f>1+B12</f>
        <v>2</v>
      </c>
      <c r="D13" s="3">
        <v>43989</v>
      </c>
      <c r="E13" s="4">
        <v>9653.0029300000006</v>
      </c>
      <c r="F13" s="4">
        <v>9768.4980469999991</v>
      </c>
      <c r="G13" s="4">
        <v>9458.1503909999992</v>
      </c>
      <c r="H13" s="4">
        <v>9758.8525389999995</v>
      </c>
      <c r="I13" s="5">
        <v>25015250846</v>
      </c>
      <c r="J13" s="37">
        <v>9758.8525389999995</v>
      </c>
      <c r="L13" s="51">
        <f>IF(H13&lt;&gt;"",J13/J12-1,"")</f>
        <v>1.0894586768891212E-2</v>
      </c>
      <c r="M13" s="71">
        <f t="shared" ref="M13:M76" si="0">IF($L13&gt;0,$L13,"")</f>
        <v>1.0894586768891212E-2</v>
      </c>
      <c r="N13" s="71" t="str">
        <f t="shared" ref="N13:N76" si="1">IF($L13&lt;0,$L13,"")</f>
        <v/>
      </c>
      <c r="O13" s="75">
        <f t="shared" ref="O13:O23" si="2">IF(M13&lt;&gt;"",Q$4,"")</f>
        <v>2.7714013354699394E-2</v>
      </c>
      <c r="P13" s="71" t="str">
        <f t="shared" ref="P13:P23" si="3">IF(N13&lt;&gt;"",Q$6,"")</f>
        <v/>
      </c>
      <c r="Q13" s="80">
        <f>IF($H12&lt;&gt;"",Q12*(1+S$9*$L12),"")</f>
        <v>999.8174185993181</v>
      </c>
      <c r="R13" s="80">
        <f>IF($H12&lt;&gt;"",R12*(1+T$9*$L12),"")</f>
        <v>996.49882737709993</v>
      </c>
      <c r="S13" s="81">
        <f>IF($J12&lt;&gt;"",Q13/Q12-1,"")</f>
        <v>-1.8258140068194706E-4</v>
      </c>
      <c r="T13" s="81">
        <f>IF($J12&lt;&gt;"",R13/R12-1,"")</f>
        <v>-3.5011726229000617E-3</v>
      </c>
      <c r="U13" s="114">
        <f>IF(H13&lt;&gt;"",MAX(Q$13:Q13),"")</f>
        <v>999.8174185993181</v>
      </c>
      <c r="V13" s="115">
        <f>IF(H13&lt;&gt;"",1-Q13/U13,"")</f>
        <v>0</v>
      </c>
      <c r="W13" s="114">
        <f>IF(I13&lt;&gt;"",MAX(R$13:R13),"")</f>
        <v>996.49882737709993</v>
      </c>
      <c r="X13" s="115">
        <f t="shared" ref="X13:X76" si="4">IF(H13&lt;&gt;"",1-R13/W13,"")</f>
        <v>0</v>
      </c>
      <c r="Z13" s="106" t="s">
        <v>24</v>
      </c>
      <c r="AA13" s="107">
        <f>Q7</f>
        <v>0.44903581267217629</v>
      </c>
    </row>
    <row r="14" spans="2:27">
      <c r="B14" s="8">
        <f t="shared" ref="B14:B77" si="5">1+B13</f>
        <v>3</v>
      </c>
      <c r="D14" s="3">
        <v>43990</v>
      </c>
      <c r="E14" s="4">
        <v>9760.0634769999997</v>
      </c>
      <c r="F14" s="4">
        <v>9782.3066409999992</v>
      </c>
      <c r="G14" s="4">
        <v>9675.8857420000004</v>
      </c>
      <c r="H14" s="4">
        <v>9771.4892579999996</v>
      </c>
      <c r="I14" s="5">
        <v>21486346312</v>
      </c>
      <c r="J14" s="37">
        <v>9771.4892579999996</v>
      </c>
      <c r="L14" s="51">
        <f>IF(H14&lt;&gt;"",J14/J13-1,"")</f>
        <v>1.2948980373972407E-3</v>
      </c>
      <c r="M14" s="71">
        <f t="shared" si="0"/>
        <v>1.2948980373972407E-3</v>
      </c>
      <c r="N14" s="71" t="str">
        <f t="shared" si="1"/>
        <v/>
      </c>
      <c r="O14" s="75">
        <f t="shared" si="2"/>
        <v>2.7714013354699394E-2</v>
      </c>
      <c r="P14" s="71" t="str">
        <f t="shared" si="3"/>
        <v/>
      </c>
      <c r="Q14" s="80">
        <f t="shared" ref="Q14:Q77" si="6">IF($H13&lt;&gt;"",Q13*(1+S$9*$L13),"")</f>
        <v>1001.5298545293998</v>
      </c>
      <c r="R14" s="80">
        <f t="shared" ref="R14:R77" si="7">IF($H13&lt;&gt;"",R13*(1+T$9*$L13),"")</f>
        <v>1029.2274263213956</v>
      </c>
      <c r="S14" s="81">
        <f t="shared" ref="S14:S77" si="8">IF($J13&lt;&gt;"",Q14/Q13-1,"")</f>
        <v>1.7127486461285812E-3</v>
      </c>
      <c r="T14" s="81">
        <f t="shared" ref="T14:T77" si="9">IF($J13&lt;&gt;"",R14/R13-1,"")</f>
        <v>3.2843590022520353E-2</v>
      </c>
      <c r="U14" s="114">
        <f>IF(H14&lt;&gt;"",MAX(Q$13:Q14),"")</f>
        <v>1001.5298545293998</v>
      </c>
      <c r="V14" s="115">
        <f t="shared" ref="V14:V77" si="10">IF(H14&lt;&gt;"",1-Q14/U14,"")</f>
        <v>0</v>
      </c>
      <c r="W14" s="114">
        <f>IF(I14&lt;&gt;"",MAX(R$13:R14),"")</f>
        <v>1029.2274263213956</v>
      </c>
      <c r="X14" s="115">
        <f t="shared" si="4"/>
        <v>0</v>
      </c>
      <c r="Z14" s="106" t="s">
        <v>21</v>
      </c>
      <c r="AA14" s="107">
        <f>Q4</f>
        <v>2.7714013354699394E-2</v>
      </c>
    </row>
    <row r="15" spans="2:27">
      <c r="B15" s="8">
        <f t="shared" si="5"/>
        <v>4</v>
      </c>
      <c r="D15" s="3">
        <v>43991</v>
      </c>
      <c r="E15" s="4">
        <v>9774.3603519999997</v>
      </c>
      <c r="F15" s="4">
        <v>9836.3691409999992</v>
      </c>
      <c r="G15" s="4">
        <v>9664.7197269999997</v>
      </c>
      <c r="H15" s="4">
        <v>9795.7001949999994</v>
      </c>
      <c r="I15" s="5">
        <v>23717842783</v>
      </c>
      <c r="J15" s="37">
        <v>9795.7001949999994</v>
      </c>
      <c r="L15" s="51">
        <f t="shared" ref="L15:L77" si="11">IF(H15&lt;&gt;"",J15/J14-1,"")</f>
        <v>2.4777120826466881E-3</v>
      </c>
      <c r="M15" s="71">
        <f t="shared" si="0"/>
        <v>2.4777120826466881E-3</v>
      </c>
      <c r="N15" s="71" t="str">
        <f t="shared" si="1"/>
        <v/>
      </c>
      <c r="O15" s="75">
        <f t="shared" si="2"/>
        <v>2.7714013354699394E-2</v>
      </c>
      <c r="P15" s="71" t="str">
        <f t="shared" si="3"/>
        <v/>
      </c>
      <c r="Q15" s="80">
        <f t="shared" si="6"/>
        <v>1001.7337381527307</v>
      </c>
      <c r="R15" s="80">
        <f t="shared" si="7"/>
        <v>1033.2452121570759</v>
      </c>
      <c r="S15" s="81">
        <f t="shared" si="8"/>
        <v>2.0357218749778028E-4</v>
      </c>
      <c r="T15" s="81">
        <f t="shared" si="9"/>
        <v>3.9036909947498533E-3</v>
      </c>
      <c r="U15" s="114">
        <f>IF(H15&lt;&gt;"",MAX(Q$13:Q15),"")</f>
        <v>1001.7337381527307</v>
      </c>
      <c r="V15" s="115">
        <f t="shared" si="10"/>
        <v>0</v>
      </c>
      <c r="W15" s="114">
        <f>IF(I15&lt;&gt;"",MAX(R$13:R15),"")</f>
        <v>1033.2452121570759</v>
      </c>
      <c r="X15" s="115">
        <f t="shared" si="4"/>
        <v>0</v>
      </c>
      <c r="Z15" s="106" t="s">
        <v>22</v>
      </c>
      <c r="AA15" s="107">
        <f>Q6</f>
        <v>2.4302029772152962E-2</v>
      </c>
    </row>
    <row r="16" spans="2:27">
      <c r="B16" s="8">
        <f t="shared" si="5"/>
        <v>5</v>
      </c>
      <c r="D16" s="3">
        <v>43992</v>
      </c>
      <c r="E16" s="4">
        <v>9794.1191409999992</v>
      </c>
      <c r="F16" s="4">
        <v>9908.8964840000008</v>
      </c>
      <c r="G16" s="4">
        <v>9728.2910159999992</v>
      </c>
      <c r="H16" s="4">
        <v>9870.0947269999997</v>
      </c>
      <c r="I16" s="5">
        <v>25706567601</v>
      </c>
      <c r="J16" s="37">
        <v>9870.0947269999997</v>
      </c>
      <c r="L16" s="51">
        <f t="shared" si="11"/>
        <v>7.5946109536890738E-3</v>
      </c>
      <c r="M16" s="71">
        <f t="shared" si="0"/>
        <v>7.5946109536890738E-3</v>
      </c>
      <c r="N16" s="71" t="str">
        <f t="shared" si="1"/>
        <v/>
      </c>
      <c r="O16" s="75">
        <f t="shared" si="2"/>
        <v>2.7714013354699394E-2</v>
      </c>
      <c r="P16" s="71" t="str">
        <f t="shared" si="3"/>
        <v/>
      </c>
      <c r="Q16" s="80">
        <f t="shared" si="6"/>
        <v>1002.1239370254722</v>
      </c>
      <c r="R16" s="80">
        <f t="shared" si="7"/>
        <v>1040.963022470987</v>
      </c>
      <c r="S16" s="81">
        <f t="shared" si="8"/>
        <v>3.8952354091725816E-4</v>
      </c>
      <c r="T16" s="81">
        <f t="shared" si="9"/>
        <v>7.4694856778467766E-3</v>
      </c>
      <c r="U16" s="114">
        <f>IF(H16&lt;&gt;"",MAX(Q$13:Q16),"")</f>
        <v>1002.1239370254722</v>
      </c>
      <c r="V16" s="115">
        <f t="shared" si="10"/>
        <v>0</v>
      </c>
      <c r="W16" s="114">
        <f>IF(I16&lt;&gt;"",MAX(R$13:R16),"")</f>
        <v>1040.963022470987</v>
      </c>
      <c r="X16" s="115">
        <f t="shared" si="4"/>
        <v>0</v>
      </c>
      <c r="Z16" s="106" t="s">
        <v>45</v>
      </c>
      <c r="AA16" s="108">
        <f>(AA10*AA11)*(AA12-(AA13/(AA14/AA15)))</f>
        <v>157.21097848513088</v>
      </c>
    </row>
    <row r="17" spans="2:27" ht="13.5" thickBot="1">
      <c r="B17" s="8">
        <f t="shared" si="5"/>
        <v>6</v>
      </c>
      <c r="D17" s="3">
        <v>43993</v>
      </c>
      <c r="E17" s="4">
        <v>9870.078125</v>
      </c>
      <c r="F17" s="4">
        <v>9938.2978519999997</v>
      </c>
      <c r="G17" s="4">
        <v>9263.0693360000005</v>
      </c>
      <c r="H17" s="4">
        <v>9321.78125</v>
      </c>
      <c r="I17" s="5">
        <v>30247143440</v>
      </c>
      <c r="J17" s="37">
        <v>9321.78125</v>
      </c>
      <c r="L17" s="51">
        <f t="shared" si="11"/>
        <v>-5.5553010600806974E-2</v>
      </c>
      <c r="M17" s="71" t="str">
        <f t="shared" si="0"/>
        <v/>
      </c>
      <c r="N17" s="71">
        <f t="shared" si="1"/>
        <v>-5.5553010600806974E-2</v>
      </c>
      <c r="O17" s="75" t="str">
        <f t="shared" si="2"/>
        <v/>
      </c>
      <c r="P17" s="71">
        <f t="shared" si="3"/>
        <v>2.4302029772152962E-2</v>
      </c>
      <c r="Q17" s="80">
        <f t="shared" si="6"/>
        <v>1003.3204291325363</v>
      </c>
      <c r="R17" s="80">
        <f t="shared" si="7"/>
        <v>1064.7961311898571</v>
      </c>
      <c r="S17" s="81">
        <f t="shared" si="8"/>
        <v>1.1939562192433417E-3</v>
      </c>
      <c r="T17" s="81">
        <f t="shared" si="9"/>
        <v>2.2895250075546603E-2</v>
      </c>
      <c r="U17" s="114">
        <f>IF(H17&lt;&gt;"",MAX(Q$13:Q17),"")</f>
        <v>1003.3204291325363</v>
      </c>
      <c r="V17" s="115">
        <f t="shared" si="10"/>
        <v>0</v>
      </c>
      <c r="W17" s="114">
        <f>IF(I17&lt;&gt;"",MAX(R$13:R17),"")</f>
        <v>1064.7961311898571</v>
      </c>
      <c r="X17" s="115">
        <f t="shared" si="4"/>
        <v>0</v>
      </c>
      <c r="Z17" s="109" t="s">
        <v>48</v>
      </c>
      <c r="AA17" s="110">
        <f>AA16/AA10</f>
        <v>0.15721097848513088</v>
      </c>
    </row>
    <row r="18" spans="2:27">
      <c r="B18" s="8">
        <f t="shared" si="5"/>
        <v>7</v>
      </c>
      <c r="D18" s="3">
        <v>43994</v>
      </c>
      <c r="E18" s="4">
        <v>9320.6904300000006</v>
      </c>
      <c r="F18" s="4">
        <v>9540.4658199999994</v>
      </c>
      <c r="G18" s="4">
        <v>9285.8515630000002</v>
      </c>
      <c r="H18" s="4">
        <v>9480.84375</v>
      </c>
      <c r="I18" s="5">
        <v>22610564515</v>
      </c>
      <c r="J18" s="37">
        <v>9480.84375</v>
      </c>
      <c r="L18" s="51">
        <f t="shared" si="11"/>
        <v>1.7063530642279279E-2</v>
      </c>
      <c r="M18" s="71">
        <f t="shared" si="0"/>
        <v>1.7063530642279279E-2</v>
      </c>
      <c r="N18" s="71" t="str">
        <f t="shared" si="1"/>
        <v/>
      </c>
      <c r="O18" s="75">
        <f t="shared" si="2"/>
        <v>2.7714013354699394E-2</v>
      </c>
      <c r="P18" s="71" t="str">
        <f t="shared" si="3"/>
        <v/>
      </c>
      <c r="Q18" s="80">
        <f t="shared" si="6"/>
        <v>994.55788686706865</v>
      </c>
      <c r="R18" s="80">
        <f t="shared" si="7"/>
        <v>886.47043653353467</v>
      </c>
      <c r="S18" s="81">
        <f t="shared" si="8"/>
        <v>-8.7335431543477116E-3</v>
      </c>
      <c r="T18" s="81">
        <f t="shared" si="9"/>
        <v>-0.16747402571518766</v>
      </c>
      <c r="U18" s="114">
        <f>IF(H18&lt;&gt;"",MAX(Q$13:Q18),"")</f>
        <v>1003.3204291325363</v>
      </c>
      <c r="V18" s="115">
        <f t="shared" si="10"/>
        <v>8.7335431543477116E-3</v>
      </c>
      <c r="W18" s="114">
        <f>IF(I18&lt;&gt;"",MAX(R$13:R18),"")</f>
        <v>1064.7961311898571</v>
      </c>
      <c r="X18" s="115">
        <f t="shared" si="4"/>
        <v>0.16747402571518766</v>
      </c>
    </row>
    <row r="19" spans="2:27">
      <c r="B19" s="8">
        <f t="shared" si="5"/>
        <v>8</v>
      </c>
      <c r="D19" s="3">
        <v>43995</v>
      </c>
      <c r="E19" s="4">
        <v>9480.7353519999997</v>
      </c>
      <c r="F19" s="4">
        <v>9493.2119139999995</v>
      </c>
      <c r="G19" s="4">
        <v>9396.0097659999992</v>
      </c>
      <c r="H19" s="4">
        <v>9475.2773440000001</v>
      </c>
      <c r="I19" s="5">
        <v>17564322315</v>
      </c>
      <c r="J19" s="37">
        <v>9475.2773440000001</v>
      </c>
      <c r="L19" s="51">
        <f t="shared" si="11"/>
        <v>-5.8712137303174039E-4</v>
      </c>
      <c r="M19" s="71" t="str">
        <f t="shared" si="0"/>
        <v/>
      </c>
      <c r="N19" s="71">
        <f t="shared" si="1"/>
        <v>-5.8712137303174039E-4</v>
      </c>
      <c r="O19" s="75" t="str">
        <f t="shared" si="2"/>
        <v/>
      </c>
      <c r="P19" s="71">
        <f t="shared" si="3"/>
        <v>2.4302029772152962E-2</v>
      </c>
      <c r="Q19" s="80">
        <f t="shared" si="6"/>
        <v>997.22586234265941</v>
      </c>
      <c r="R19" s="80">
        <f t="shared" si="7"/>
        <v>932.0712944612809</v>
      </c>
      <c r="S19" s="81">
        <f t="shared" si="8"/>
        <v>2.6825743486837972E-3</v>
      </c>
      <c r="T19" s="81">
        <f t="shared" si="9"/>
        <v>5.1440923519191939E-2</v>
      </c>
      <c r="U19" s="114">
        <f>IF(H19&lt;&gt;"",MAX(Q$13:Q19),"")</f>
        <v>1003.3204291325363</v>
      </c>
      <c r="V19" s="115">
        <f t="shared" si="10"/>
        <v>6.0743971845028666E-3</v>
      </c>
      <c r="W19" s="114">
        <f>IF(I19&lt;&gt;"",MAX(R$13:R19),"")</f>
        <v>1064.7961311898571</v>
      </c>
      <c r="X19" s="115">
        <f t="shared" si="4"/>
        <v>0.12464812074426179</v>
      </c>
      <c r="Z19" s="2" t="str">
        <f>TEXT(C6,"")&amp;" : Max. Drawdown [Gain Factor Kelly] gK = "&amp;TEXT(MAX(X12:X9999),"0.0%")&amp;" on "&amp;TEXT(INDEX(D12:D9999,MATCH(MAX(X12:X9999),X12:X9999,0)),"mmm d/yy")</f>
        <v>^BTC-USD : Max. Drawdown [Gain Factor Kelly] gK = 89.8% on May 30/21</v>
      </c>
    </row>
    <row r="20" spans="2:27" ht="13.5" thickBot="1">
      <c r="B20" s="8">
        <f t="shared" si="5"/>
        <v>9</v>
      </c>
      <c r="D20" s="3">
        <v>43996</v>
      </c>
      <c r="E20" s="4">
        <v>9477.5537110000005</v>
      </c>
      <c r="F20" s="4">
        <v>9482.2705079999996</v>
      </c>
      <c r="G20" s="4">
        <v>9347.59375</v>
      </c>
      <c r="H20" s="4">
        <v>9386.7880860000005</v>
      </c>
      <c r="I20" s="5">
        <v>18991732746</v>
      </c>
      <c r="J20" s="37">
        <v>9386.7880860000005</v>
      </c>
      <c r="L20" s="51">
        <f t="shared" si="11"/>
        <v>-9.3389623108006692E-3</v>
      </c>
      <c r="M20" s="71" t="str">
        <f t="shared" si="0"/>
        <v/>
      </c>
      <c r="N20" s="71">
        <f t="shared" si="1"/>
        <v>-9.3389623108006692E-3</v>
      </c>
      <c r="O20" s="75" t="str">
        <f t="shared" si="2"/>
        <v/>
      </c>
      <c r="P20" s="71">
        <f t="shared" si="3"/>
        <v>2.4302029772152962E-2</v>
      </c>
      <c r="Q20" s="80">
        <f t="shared" si="6"/>
        <v>997.13381647536301</v>
      </c>
      <c r="R20" s="80">
        <f t="shared" si="7"/>
        <v>930.42154922315945</v>
      </c>
      <c r="S20" s="81">
        <f t="shared" si="8"/>
        <v>-9.2301925543880614E-5</v>
      </c>
      <c r="T20" s="81">
        <f t="shared" si="9"/>
        <v>-1.7699775198795065E-3</v>
      </c>
      <c r="U20" s="114">
        <f>IF(H20&lt;&gt;"",MAX(Q$13:Q20),"")</f>
        <v>1003.3204291325363</v>
      </c>
      <c r="V20" s="115">
        <f t="shared" si="10"/>
        <v>6.1661384314901646E-3</v>
      </c>
      <c r="W20" s="114">
        <f>IF(I20&lt;&gt;"",MAX(R$13:R20),"")</f>
        <v>1064.7961311898571</v>
      </c>
      <c r="X20" s="115">
        <f t="shared" si="4"/>
        <v>0.12619747389252878</v>
      </c>
    </row>
    <row r="21" spans="2:27" ht="13.5" thickBot="1">
      <c r="B21" s="8">
        <f t="shared" si="5"/>
        <v>10</v>
      </c>
      <c r="D21" s="3">
        <v>43997</v>
      </c>
      <c r="E21" s="4">
        <v>9386.0351559999999</v>
      </c>
      <c r="F21" s="4">
        <v>9504.8603519999997</v>
      </c>
      <c r="G21" s="4">
        <v>8990.1757809999999</v>
      </c>
      <c r="H21" s="4">
        <v>9450.7021480000003</v>
      </c>
      <c r="I21" s="5">
        <v>26699704768</v>
      </c>
      <c r="J21" s="37">
        <v>9450.7021480000003</v>
      </c>
      <c r="L21" s="51">
        <f t="shared" si="11"/>
        <v>6.8089384158278587E-3</v>
      </c>
      <c r="M21" s="71">
        <f t="shared" si="0"/>
        <v>6.8089384158278587E-3</v>
      </c>
      <c r="N21" s="71" t="str">
        <f t="shared" si="1"/>
        <v/>
      </c>
      <c r="O21" s="75">
        <f t="shared" si="2"/>
        <v>2.7714013354699394E-2</v>
      </c>
      <c r="P21" s="71" t="str">
        <f t="shared" si="3"/>
        <v/>
      </c>
      <c r="Q21" s="80">
        <f t="shared" si="6"/>
        <v>995.66983716699156</v>
      </c>
      <c r="R21" s="80">
        <f t="shared" si="7"/>
        <v>904.22655884161816</v>
      </c>
      <c r="S21" s="81">
        <f t="shared" si="8"/>
        <v>-1.4681874029167652E-3</v>
      </c>
      <c r="T21" s="81">
        <f t="shared" si="9"/>
        <v>-2.8153894762446563E-2</v>
      </c>
      <c r="U21" s="114">
        <f>IF(H21&lt;&gt;"",MAX(Q$13:Q21),"")</f>
        <v>1003.3204291325363</v>
      </c>
      <c r="V21" s="115">
        <f t="shared" si="10"/>
        <v>7.6252727876371384E-3</v>
      </c>
      <c r="W21" s="114">
        <f>IF(I21&lt;&gt;"",MAX(R$13:R21),"")</f>
        <v>1064.7961311898571</v>
      </c>
      <c r="X21" s="115">
        <f t="shared" si="4"/>
        <v>0.15079841825571849</v>
      </c>
      <c r="Z21" s="130" t="s">
        <v>50</v>
      </c>
      <c r="AA21" s="131"/>
    </row>
    <row r="22" spans="2:27">
      <c r="B22" s="8">
        <f t="shared" si="5"/>
        <v>11</v>
      </c>
      <c r="D22" s="3">
        <v>43998</v>
      </c>
      <c r="E22" s="4">
        <v>9454.2666019999997</v>
      </c>
      <c r="F22" s="4">
        <v>9579.4306639999995</v>
      </c>
      <c r="G22" s="4">
        <v>9400.4453130000002</v>
      </c>
      <c r="H22" s="4">
        <v>9538.0244139999995</v>
      </c>
      <c r="I22" s="5">
        <v>21565537209</v>
      </c>
      <c r="J22" s="37">
        <v>9538.0244139999995</v>
      </c>
      <c r="L22" s="51">
        <f t="shared" si="11"/>
        <v>9.2397649013284955E-3</v>
      </c>
      <c r="M22" s="71">
        <f t="shared" si="0"/>
        <v>9.2397649013284955E-3</v>
      </c>
      <c r="N22" s="71" t="str">
        <f t="shared" si="1"/>
        <v/>
      </c>
      <c r="O22" s="75">
        <f t="shared" si="2"/>
        <v>2.7714013354699394E-2</v>
      </c>
      <c r="P22" s="71" t="str">
        <f t="shared" si="3"/>
        <v/>
      </c>
      <c r="Q22" s="80">
        <f t="shared" si="6"/>
        <v>996.73564185884527</v>
      </c>
      <c r="R22" s="80">
        <f t="shared" si="7"/>
        <v>922.78735175673285</v>
      </c>
      <c r="S22" s="81">
        <f t="shared" si="8"/>
        <v>1.0704398707972462E-3</v>
      </c>
      <c r="T22" s="81">
        <f t="shared" si="9"/>
        <v>2.0526706203910283E-2</v>
      </c>
      <c r="U22" s="114">
        <f>IF(H22&lt;&gt;"",MAX(Q$13:Q22),"")</f>
        <v>1003.3204291325363</v>
      </c>
      <c r="V22" s="115">
        <f t="shared" si="10"/>
        <v>6.5629953128575336E-3</v>
      </c>
      <c r="W22" s="114">
        <f>IF(I22&lt;&gt;"",MAX(R$13:R22),"")</f>
        <v>1064.7961311898571</v>
      </c>
      <c r="X22" s="115">
        <f t="shared" si="4"/>
        <v>0.13336710687935771</v>
      </c>
      <c r="Z22" s="105" t="s">
        <v>47</v>
      </c>
      <c r="AA22" s="118">
        <v>1000</v>
      </c>
    </row>
    <row r="23" spans="2:27">
      <c r="B23" s="8">
        <f t="shared" si="5"/>
        <v>12</v>
      </c>
      <c r="D23" s="3">
        <v>43999</v>
      </c>
      <c r="E23" s="4">
        <v>9533.7841800000006</v>
      </c>
      <c r="F23" s="4">
        <v>9540.4228519999997</v>
      </c>
      <c r="G23" s="4">
        <v>9327.3398440000001</v>
      </c>
      <c r="H23" s="4">
        <v>9480.2548829999996</v>
      </c>
      <c r="I23" s="5">
        <v>20177709879</v>
      </c>
      <c r="J23" s="37">
        <v>9480.2548829999996</v>
      </c>
      <c r="L23" s="51">
        <f t="shared" si="11"/>
        <v>-6.0567606552993647E-3</v>
      </c>
      <c r="M23" s="71" t="str">
        <f t="shared" si="0"/>
        <v/>
      </c>
      <c r="N23" s="71">
        <f t="shared" si="1"/>
        <v>-6.0567606552993647E-3</v>
      </c>
      <c r="O23" s="75" t="str">
        <f t="shared" si="2"/>
        <v/>
      </c>
      <c r="P23" s="71">
        <f t="shared" si="3"/>
        <v>2.4302029772152962E-2</v>
      </c>
      <c r="Q23" s="80">
        <f t="shared" si="6"/>
        <v>998.18349255786416</v>
      </c>
      <c r="R23" s="80">
        <f t="shared" si="7"/>
        <v>948.49145248621278</v>
      </c>
      <c r="S23" s="81">
        <f t="shared" si="8"/>
        <v>1.4525924811104041E-3</v>
      </c>
      <c r="T23" s="81">
        <f t="shared" si="9"/>
        <v>2.7854847252236858E-2</v>
      </c>
      <c r="U23" s="114">
        <f>IF(H23&lt;&gt;"",MAX(Q$13:Q23),"")</f>
        <v>1003.3204291325363</v>
      </c>
      <c r="V23" s="115">
        <f t="shared" si="10"/>
        <v>5.1199361893922157E-3</v>
      </c>
      <c r="W23" s="114">
        <f>IF(I23&lt;&gt;"",MAX(R$13:R23),"")</f>
        <v>1064.7961311898571</v>
      </c>
      <c r="X23" s="115">
        <f t="shared" si="4"/>
        <v>0.10922718001771814</v>
      </c>
      <c r="Z23" s="106" t="s">
        <v>46</v>
      </c>
      <c r="AA23" s="111">
        <v>1</v>
      </c>
    </row>
    <row r="24" spans="2:27">
      <c r="B24" s="8">
        <f t="shared" si="5"/>
        <v>13</v>
      </c>
      <c r="D24" s="3">
        <v>44000</v>
      </c>
      <c r="E24" s="4">
        <v>9481.5673829999996</v>
      </c>
      <c r="F24" s="4">
        <v>9482.7822269999997</v>
      </c>
      <c r="G24" s="4">
        <v>9328.3955079999996</v>
      </c>
      <c r="H24" s="4">
        <v>9411.8408199999994</v>
      </c>
      <c r="I24" s="5">
        <v>17770083003</v>
      </c>
      <c r="J24" s="37">
        <v>9411.8408199999994</v>
      </c>
      <c r="L24" s="51">
        <f t="shared" si="11"/>
        <v>-7.2164792871424188E-3</v>
      </c>
      <c r="M24" s="71" t="str">
        <f t="shared" si="0"/>
        <v/>
      </c>
      <c r="N24" s="71">
        <f t="shared" si="1"/>
        <v>-7.2164792871424188E-3</v>
      </c>
      <c r="O24" s="75" t="str">
        <f t="shared" ref="O24:O87" si="12">IF(M24&lt;&gt;"",Q$4,"")</f>
        <v/>
      </c>
      <c r="P24" s="71">
        <f t="shared" ref="P24:P87" si="13">IF(N24&lt;&gt;"",Q$6,"")</f>
        <v>2.4302029772152962E-2</v>
      </c>
      <c r="Q24" s="80">
        <f t="shared" si="6"/>
        <v>997.23303294768789</v>
      </c>
      <c r="R24" s="80">
        <f t="shared" si="7"/>
        <v>931.17281611460328</v>
      </c>
      <c r="S24" s="81">
        <f t="shared" si="8"/>
        <v>-9.5218926906981416E-4</v>
      </c>
      <c r="T24" s="81">
        <f t="shared" si="9"/>
        <v>-1.8259138051495816E-2</v>
      </c>
      <c r="U24" s="114">
        <f>IF(H24&lt;&gt;"",MAX(Q$13:Q24),"")</f>
        <v>1003.3204291325363</v>
      </c>
      <c r="V24" s="115">
        <f t="shared" si="10"/>
        <v>6.0672503101641961E-3</v>
      </c>
      <c r="W24" s="114">
        <f>IF(I24&lt;&gt;"",MAX(R$13:R24),"")</f>
        <v>1064.7961311898571</v>
      </c>
      <c r="X24" s="115">
        <f t="shared" si="4"/>
        <v>0.12549192391029473</v>
      </c>
      <c r="Z24" s="106" t="s">
        <v>23</v>
      </c>
      <c r="AA24" s="107">
        <f>Q5</f>
        <v>0.55096418732782371</v>
      </c>
    </row>
    <row r="25" spans="2:27">
      <c r="B25" s="8">
        <f t="shared" si="5"/>
        <v>14</v>
      </c>
      <c r="D25" s="3">
        <v>44001</v>
      </c>
      <c r="E25" s="4">
        <v>9410.2939449999994</v>
      </c>
      <c r="F25" s="4">
        <v>9440.8759769999997</v>
      </c>
      <c r="G25" s="4">
        <v>9274.2958980000003</v>
      </c>
      <c r="H25" s="4">
        <v>9288.0185550000006</v>
      </c>
      <c r="I25" s="5">
        <v>19632223107</v>
      </c>
      <c r="J25" s="37">
        <v>9288.0185550000006</v>
      </c>
      <c r="L25" s="51">
        <f t="shared" si="11"/>
        <v>-1.3156009261958479E-2</v>
      </c>
      <c r="M25" s="71" t="str">
        <f t="shared" si="0"/>
        <v/>
      </c>
      <c r="N25" s="71">
        <f t="shared" si="1"/>
        <v>-1.3156009261958479E-2</v>
      </c>
      <c r="O25" s="75" t="str">
        <f t="shared" si="12"/>
        <v/>
      </c>
      <c r="P25" s="71">
        <f t="shared" si="13"/>
        <v>2.4302029772152962E-2</v>
      </c>
      <c r="Q25" s="80">
        <f t="shared" si="6"/>
        <v>996.10166232889253</v>
      </c>
      <c r="R25" s="80">
        <f t="shared" si="7"/>
        <v>910.9148650045363</v>
      </c>
      <c r="S25" s="81">
        <f t="shared" si="8"/>
        <v>-1.1345097699493323E-3</v>
      </c>
      <c r="T25" s="81">
        <f t="shared" si="9"/>
        <v>-2.1755307671668223E-2</v>
      </c>
      <c r="U25" s="114">
        <f>IF(H25&lt;&gt;"",MAX(Q$13:Q25),"")</f>
        <v>1003.3204291325363</v>
      </c>
      <c r="V25" s="115">
        <f t="shared" si="10"/>
        <v>7.1948767253599E-3</v>
      </c>
      <c r="W25" s="114">
        <f>IF(I25&lt;&gt;"",MAX(R$13:R25),"")</f>
        <v>1064.7961311898571</v>
      </c>
      <c r="X25" s="115">
        <f t="shared" si="4"/>
        <v>0.14451711616698504</v>
      </c>
      <c r="Z25" s="106" t="s">
        <v>24</v>
      </c>
      <c r="AA25" s="107">
        <f>Q7</f>
        <v>0.44903581267217629</v>
      </c>
    </row>
    <row r="26" spans="2:27">
      <c r="B26" s="8">
        <f t="shared" si="5"/>
        <v>15</v>
      </c>
      <c r="D26" s="3">
        <v>44002</v>
      </c>
      <c r="E26" s="4">
        <v>9290.9599610000005</v>
      </c>
      <c r="F26" s="4">
        <v>9394.9716800000006</v>
      </c>
      <c r="G26" s="4">
        <v>9247.3798829999996</v>
      </c>
      <c r="H26" s="4">
        <v>9332.3408199999994</v>
      </c>
      <c r="I26" s="5">
        <v>17130541557</v>
      </c>
      <c r="J26" s="37">
        <v>9332.3408199999994</v>
      </c>
      <c r="L26" s="51">
        <f t="shared" si="11"/>
        <v>4.7719828225514238E-3</v>
      </c>
      <c r="M26" s="71">
        <f t="shared" si="0"/>
        <v>4.7719828225514238E-3</v>
      </c>
      <c r="N26" s="71" t="str">
        <f t="shared" si="1"/>
        <v/>
      </c>
      <c r="O26" s="75">
        <f t="shared" si="12"/>
        <v>2.7714013354699394E-2</v>
      </c>
      <c r="P26" s="71" t="str">
        <f t="shared" si="13"/>
        <v/>
      </c>
      <c r="Q26" s="80">
        <f t="shared" si="6"/>
        <v>994.04145605116435</v>
      </c>
      <c r="R26" s="80">
        <f t="shared" si="7"/>
        <v>874.78703971669097</v>
      </c>
      <c r="S26" s="81">
        <f t="shared" si="8"/>
        <v>-2.0682690890319044E-3</v>
      </c>
      <c r="T26" s="81">
        <f t="shared" si="9"/>
        <v>-3.9661033841692173E-2</v>
      </c>
      <c r="U26" s="114">
        <f>IF(H26&lt;&gt;"",MAX(Q$13:Q26),"")</f>
        <v>1003.3204291325363</v>
      </c>
      <c r="V26" s="115">
        <f t="shared" si="10"/>
        <v>9.2482648732613582E-3</v>
      </c>
      <c r="W26" s="114">
        <f>IF(I26&lt;&gt;"",MAX(R$13:R26),"")</f>
        <v>1064.7961311898571</v>
      </c>
      <c r="X26" s="115">
        <f t="shared" si="4"/>
        <v>0.17844645177367457</v>
      </c>
      <c r="Z26" s="106" t="s">
        <v>21</v>
      </c>
      <c r="AA26" s="107">
        <f>Q4</f>
        <v>2.7714013354699394E-2</v>
      </c>
    </row>
    <row r="27" spans="2:27">
      <c r="B27" s="8">
        <f t="shared" si="5"/>
        <v>16</v>
      </c>
      <c r="D27" s="3">
        <v>44003</v>
      </c>
      <c r="E27" s="4">
        <v>9330.9267579999996</v>
      </c>
      <c r="F27" s="4">
        <v>9401.1074219999991</v>
      </c>
      <c r="G27" s="4">
        <v>9300.4306639999995</v>
      </c>
      <c r="H27" s="4">
        <v>9303.6298829999996</v>
      </c>
      <c r="I27" s="5">
        <v>15324301169</v>
      </c>
      <c r="J27" s="37">
        <v>9303.6298829999996</v>
      </c>
      <c r="L27" s="51">
        <f t="shared" si="11"/>
        <v>-3.0764989785274643E-3</v>
      </c>
      <c r="M27" s="71" t="str">
        <f t="shared" si="0"/>
        <v/>
      </c>
      <c r="N27" s="71">
        <f t="shared" si="1"/>
        <v>-3.0764989785274643E-3</v>
      </c>
      <c r="O27" s="75" t="str">
        <f t="shared" si="12"/>
        <v/>
      </c>
      <c r="P27" s="71">
        <f t="shared" si="13"/>
        <v>2.4302029772152962E-2</v>
      </c>
      <c r="Q27" s="80">
        <f t="shared" si="6"/>
        <v>994.78719399214367</v>
      </c>
      <c r="R27" s="80">
        <f t="shared" si="7"/>
        <v>887.37168770171058</v>
      </c>
      <c r="S27" s="81">
        <f t="shared" si="8"/>
        <v>7.5020808884751489E-4</v>
      </c>
      <c r="T27" s="81">
        <f t="shared" si="9"/>
        <v>1.4385956139788325E-2</v>
      </c>
      <c r="U27" s="114">
        <f>IF(H27&lt;&gt;"",MAX(Q$13:Q27),"")</f>
        <v>1003.3204291325363</v>
      </c>
      <c r="V27" s="115">
        <f t="shared" si="10"/>
        <v>8.5049949075296505E-3</v>
      </c>
      <c r="W27" s="114">
        <f>IF(I27&lt;&gt;"",MAX(R$13:R27),"")</f>
        <v>1064.7961311898571</v>
      </c>
      <c r="X27" s="115">
        <f t="shared" si="4"/>
        <v>0.16662761846240315</v>
      </c>
      <c r="Z27" s="106" t="s">
        <v>22</v>
      </c>
      <c r="AA27" s="107">
        <f>Q6</f>
        <v>2.4302029772152962E-2</v>
      </c>
    </row>
    <row r="28" spans="2:27">
      <c r="B28" s="8">
        <f t="shared" si="5"/>
        <v>17</v>
      </c>
      <c r="D28" s="3">
        <v>44004</v>
      </c>
      <c r="E28" s="4">
        <v>9300.9150389999995</v>
      </c>
      <c r="F28" s="4">
        <v>9655.0732420000004</v>
      </c>
      <c r="G28" s="4">
        <v>9296.8720699999994</v>
      </c>
      <c r="H28" s="4">
        <v>9648.7177730000003</v>
      </c>
      <c r="I28" s="5">
        <v>21104009514</v>
      </c>
      <c r="J28" s="37">
        <v>9648.7177730000003</v>
      </c>
      <c r="L28" s="51">
        <f t="shared" si="11"/>
        <v>3.7091747451235113E-2</v>
      </c>
      <c r="M28" s="71">
        <f t="shared" si="0"/>
        <v>3.7091747451235113E-2</v>
      </c>
      <c r="N28" s="71" t="str">
        <f t="shared" si="1"/>
        <v/>
      </c>
      <c r="O28" s="75">
        <f t="shared" si="12"/>
        <v>2.7714013354699394E-2</v>
      </c>
      <c r="P28" s="71" t="str">
        <f t="shared" si="13"/>
        <v/>
      </c>
      <c r="Q28" s="80">
        <f t="shared" si="6"/>
        <v>994.30605580012366</v>
      </c>
      <c r="R28" s="80">
        <f t="shared" si="7"/>
        <v>879.14164282179399</v>
      </c>
      <c r="S28" s="81">
        <f t="shared" si="8"/>
        <v>-4.836594147228368E-4</v>
      </c>
      <c r="T28" s="81">
        <f t="shared" si="9"/>
        <v>-9.2746309060551813E-3</v>
      </c>
      <c r="U28" s="114">
        <f>IF(H28&lt;&gt;"",MAX(Q$13:Q28),"")</f>
        <v>1003.3204291325363</v>
      </c>
      <c r="V28" s="115">
        <f t="shared" si="10"/>
        <v>8.9845408013932149E-3</v>
      </c>
      <c r="W28" s="114">
        <f>IF(I28&lt;&gt;"",MAX(R$13:R28),"")</f>
        <v>1064.7961311898571</v>
      </c>
      <c r="X28" s="115">
        <f t="shared" si="4"/>
        <v>0.17435683970846449</v>
      </c>
      <c r="Z28" s="112" t="s">
        <v>51</v>
      </c>
      <c r="AA28" s="113">
        <f>P9</f>
        <v>2.8356476538817739E-2</v>
      </c>
    </row>
    <row r="29" spans="2:27">
      <c r="B29" s="8">
        <f t="shared" si="5"/>
        <v>18</v>
      </c>
      <c r="D29" s="3">
        <v>44005</v>
      </c>
      <c r="E29" s="4">
        <v>9644.0761719999991</v>
      </c>
      <c r="F29" s="4">
        <v>9670.5410159999992</v>
      </c>
      <c r="G29" s="4">
        <v>9547.2470699999994</v>
      </c>
      <c r="H29" s="4">
        <v>9629.6582030000009</v>
      </c>
      <c r="I29" s="5">
        <v>17006433272</v>
      </c>
      <c r="J29" s="37">
        <v>9629.6582030000009</v>
      </c>
      <c r="L29" s="51">
        <f t="shared" si="11"/>
        <v>-1.9753474449561992E-3</v>
      </c>
      <c r="M29" s="71" t="str">
        <f t="shared" si="0"/>
        <v/>
      </c>
      <c r="N29" s="71">
        <f t="shared" si="1"/>
        <v>-1.9753474449561992E-3</v>
      </c>
      <c r="O29" s="75" t="str">
        <f t="shared" si="12"/>
        <v/>
      </c>
      <c r="P29" s="71">
        <f t="shared" si="13"/>
        <v>2.4302029772152962E-2</v>
      </c>
      <c r="Q29" s="80">
        <f t="shared" si="6"/>
        <v>1000.1040830129285</v>
      </c>
      <c r="R29" s="80">
        <f t="shared" si="7"/>
        <v>977.44673309166819</v>
      </c>
      <c r="S29" s="81">
        <f t="shared" si="8"/>
        <v>5.8312299105320875E-3</v>
      </c>
      <c r="T29" s="81">
        <f t="shared" si="9"/>
        <v>0.11181939915204442</v>
      </c>
      <c r="U29" s="114">
        <f>IF(H29&lt;&gt;"",MAX(Q$13:Q29),"")</f>
        <v>1003.3204291325363</v>
      </c>
      <c r="V29" s="115">
        <f t="shared" si="10"/>
        <v>3.2057018139146631E-3</v>
      </c>
      <c r="W29" s="114">
        <f>IF(I29&lt;&gt;"",MAX(R$13:R29),"")</f>
        <v>1064.7961311898571</v>
      </c>
      <c r="X29" s="115">
        <f t="shared" si="4"/>
        <v>8.2033917610670026E-2</v>
      </c>
      <c r="Z29" s="112" t="s">
        <v>52</v>
      </c>
      <c r="AA29" s="113">
        <f>Q9</f>
        <v>2.6437550129163781E-2</v>
      </c>
    </row>
    <row r="30" spans="2:27">
      <c r="B30" s="8">
        <f t="shared" si="5"/>
        <v>19</v>
      </c>
      <c r="D30" s="3">
        <v>44006</v>
      </c>
      <c r="E30" s="4">
        <v>9632.1494139999995</v>
      </c>
      <c r="F30" s="4">
        <v>9680.3671880000002</v>
      </c>
      <c r="G30" s="4">
        <v>9278.2333980000003</v>
      </c>
      <c r="H30" s="4">
        <v>9313.6103519999997</v>
      </c>
      <c r="I30" s="5">
        <v>18961716076</v>
      </c>
      <c r="J30" s="37">
        <v>9313.6103519999997</v>
      </c>
      <c r="L30" s="51">
        <f t="shared" si="11"/>
        <v>-3.2820256372291579E-2</v>
      </c>
      <c r="M30" s="71" t="str">
        <f t="shared" si="0"/>
        <v/>
      </c>
      <c r="N30" s="71">
        <f t="shared" si="1"/>
        <v>-3.2820256372291579E-2</v>
      </c>
      <c r="O30" s="75" t="str">
        <f t="shared" si="12"/>
        <v/>
      </c>
      <c r="P30" s="71">
        <f t="shared" si="13"/>
        <v>2.4302029772152962E-2</v>
      </c>
      <c r="Q30" s="80">
        <f t="shared" si="6"/>
        <v>999.79350438566382</v>
      </c>
      <c r="R30" s="80">
        <f t="shared" si="7"/>
        <v>971.62601649463772</v>
      </c>
      <c r="S30" s="81">
        <f t="shared" si="8"/>
        <v>-3.105463046696455E-4</v>
      </c>
      <c r="T30" s="81">
        <f t="shared" si="9"/>
        <v>-5.9550217929723592E-3</v>
      </c>
      <c r="U30" s="114">
        <f>IF(H30&lt;&gt;"",MAX(Q$13:Q30),"")</f>
        <v>1003.3204291325363</v>
      </c>
      <c r="V30" s="115">
        <f t="shared" si="10"/>
        <v>3.5152525997321771E-3</v>
      </c>
      <c r="W30" s="114">
        <f>IF(I30&lt;&gt;"",MAX(R$13:R30),"")</f>
        <v>1064.7961311898571</v>
      </c>
      <c r="X30" s="115">
        <f t="shared" si="4"/>
        <v>8.7500425636507839E-2</v>
      </c>
      <c r="Z30" s="106" t="s">
        <v>45</v>
      </c>
      <c r="AA30" s="108">
        <f>(AA22*AA23)*( AA24* AA26- AA25* AA27)/( AA24*( AA26^2+AA28^2)+ AA25*( AA27^2+AA29^2))</f>
        <v>3014.670562476319</v>
      </c>
    </row>
    <row r="31" spans="2:27" ht="13.5" thickBot="1">
      <c r="B31" s="8">
        <f t="shared" si="5"/>
        <v>20</v>
      </c>
      <c r="D31" s="3">
        <v>44007</v>
      </c>
      <c r="E31" s="4">
        <v>9314.1269530000009</v>
      </c>
      <c r="F31" s="4">
        <v>9340.1611329999996</v>
      </c>
      <c r="G31" s="4">
        <v>9095.3242190000001</v>
      </c>
      <c r="H31" s="4">
        <v>9264.8134769999997</v>
      </c>
      <c r="I31" s="5">
        <v>18616048626</v>
      </c>
      <c r="J31" s="37">
        <v>9264.8134769999997</v>
      </c>
      <c r="L31" s="51">
        <f t="shared" si="11"/>
        <v>-5.239308190461478E-3</v>
      </c>
      <c r="M31" s="71" t="str">
        <f t="shared" si="0"/>
        <v/>
      </c>
      <c r="N31" s="71">
        <f t="shared" si="1"/>
        <v>-5.239308190461478E-3</v>
      </c>
      <c r="O31" s="75" t="str">
        <f t="shared" si="12"/>
        <v/>
      </c>
      <c r="P31" s="71">
        <f t="shared" si="13"/>
        <v>2.4302029772152962E-2</v>
      </c>
      <c r="Q31" s="80">
        <f t="shared" si="6"/>
        <v>994.63486522361791</v>
      </c>
      <c r="R31" s="80">
        <f t="shared" si="7"/>
        <v>875.49114183034123</v>
      </c>
      <c r="S31" s="81">
        <f t="shared" si="8"/>
        <v>-5.1597046184208573E-3</v>
      </c>
      <c r="T31" s="81">
        <f t="shared" si="9"/>
        <v>-9.8942260738473231E-2</v>
      </c>
      <c r="U31" s="114">
        <f>IF(H31&lt;&gt;"",MAX(Q$13:Q31),"")</f>
        <v>1003.3204291325363</v>
      </c>
      <c r="V31" s="115">
        <f t="shared" si="10"/>
        <v>8.6568195530792869E-3</v>
      </c>
      <c r="W31" s="114">
        <f>IF(I31&lt;&gt;"",MAX(R$13:R31),"")</f>
        <v>1064.7961311898571</v>
      </c>
      <c r="X31" s="115">
        <f t="shared" si="4"/>
        <v>0.17778519644692625</v>
      </c>
      <c r="Z31" s="109" t="s">
        <v>48</v>
      </c>
      <c r="AA31" s="110">
        <f>AA30/AA22</f>
        <v>3.014670562476319</v>
      </c>
    </row>
    <row r="32" spans="2:27">
      <c r="B32" s="8">
        <f t="shared" si="5"/>
        <v>21</v>
      </c>
      <c r="D32" s="3">
        <v>44008</v>
      </c>
      <c r="E32" s="4">
        <v>9260.9951170000004</v>
      </c>
      <c r="F32" s="4">
        <v>9310.5166019999997</v>
      </c>
      <c r="G32" s="4">
        <v>9101.7382809999999</v>
      </c>
      <c r="H32" s="4">
        <v>9162.9179690000001</v>
      </c>
      <c r="I32" s="5">
        <v>18341465837</v>
      </c>
      <c r="J32" s="37">
        <v>9162.9179690000001</v>
      </c>
      <c r="L32" s="51">
        <f t="shared" si="11"/>
        <v>-1.0998117582502465E-2</v>
      </c>
      <c r="M32" s="71" t="str">
        <f t="shared" si="0"/>
        <v/>
      </c>
      <c r="N32" s="71">
        <f t="shared" si="1"/>
        <v>-1.0998117582502465E-2</v>
      </c>
      <c r="O32" s="75" t="str">
        <f t="shared" si="12"/>
        <v/>
      </c>
      <c r="P32" s="71">
        <f t="shared" si="13"/>
        <v>2.4302029772152962E-2</v>
      </c>
      <c r="Q32" s="80">
        <f t="shared" si="6"/>
        <v>993.81560759327851</v>
      </c>
      <c r="R32" s="80">
        <f t="shared" si="7"/>
        <v>861.66294470083517</v>
      </c>
      <c r="S32" s="81">
        <f t="shared" si="8"/>
        <v>-8.2367676720762617E-4</v>
      </c>
      <c r="T32" s="81">
        <f t="shared" si="9"/>
        <v>-1.5794788169525287E-2</v>
      </c>
      <c r="U32" s="114">
        <f>IF(H32&lt;&gt;"",MAX(Q$13:Q32),"")</f>
        <v>1003.3204291325363</v>
      </c>
      <c r="V32" s="115">
        <f t="shared" si="10"/>
        <v>9.4733658991431602E-3</v>
      </c>
      <c r="W32" s="114">
        <f>IF(I32&lt;&gt;"",MAX(R$13:R32),"")</f>
        <v>1064.7961311898571</v>
      </c>
      <c r="X32" s="115">
        <f t="shared" si="4"/>
        <v>0.19077190509889497</v>
      </c>
    </row>
    <row r="33" spans="2:29">
      <c r="B33" s="8">
        <f t="shared" si="5"/>
        <v>22</v>
      </c>
      <c r="D33" s="3">
        <v>44009</v>
      </c>
      <c r="E33" s="4">
        <v>9167.8242190000001</v>
      </c>
      <c r="F33" s="4">
        <v>9207.8105469999991</v>
      </c>
      <c r="G33" s="4">
        <v>8998.2167969999991</v>
      </c>
      <c r="H33" s="4">
        <v>9045.390625</v>
      </c>
      <c r="I33" s="5">
        <v>17273093144</v>
      </c>
      <c r="J33" s="37">
        <v>9045.390625</v>
      </c>
      <c r="L33" s="51">
        <f t="shared" si="11"/>
        <v>-1.2826410145503786E-2</v>
      </c>
      <c r="M33" s="71" t="str">
        <f t="shared" si="0"/>
        <v/>
      </c>
      <c r="N33" s="71">
        <f t="shared" si="1"/>
        <v>-1.2826410145503786E-2</v>
      </c>
      <c r="O33" s="75" t="str">
        <f t="shared" si="12"/>
        <v/>
      </c>
      <c r="P33" s="71">
        <f t="shared" si="13"/>
        <v>2.4302029772152962E-2</v>
      </c>
      <c r="Q33" s="80">
        <f t="shared" si="6"/>
        <v>992.09727573464772</v>
      </c>
      <c r="R33" s="80">
        <f t="shared" si="7"/>
        <v>833.09390546900875</v>
      </c>
      <c r="S33" s="81">
        <f t="shared" si="8"/>
        <v>-1.7290248266397246E-3</v>
      </c>
      <c r="T33" s="81">
        <f t="shared" si="9"/>
        <v>-3.3155701318623443E-2</v>
      </c>
      <c r="U33" s="114">
        <f>IF(H33&lt;&gt;"",MAX(Q$13:Q33),"")</f>
        <v>1003.3204291325363</v>
      </c>
      <c r="V33" s="115">
        <f t="shared" si="10"/>
        <v>1.1186011040951405E-2</v>
      </c>
      <c r="W33" s="114">
        <f>IF(I33&lt;&gt;"",MAX(R$13:R33),"")</f>
        <v>1064.7961311898571</v>
      </c>
      <c r="X33" s="115">
        <f t="shared" si="4"/>
        <v>0.21760243011207459</v>
      </c>
    </row>
    <row r="34" spans="2:29">
      <c r="B34" s="8">
        <f t="shared" si="5"/>
        <v>23</v>
      </c>
      <c r="D34" s="3">
        <v>44010</v>
      </c>
      <c r="E34" s="4">
        <v>9048.4609380000002</v>
      </c>
      <c r="F34" s="4">
        <v>9197.546875</v>
      </c>
      <c r="G34" s="4">
        <v>8975.5253909999992</v>
      </c>
      <c r="H34" s="4">
        <v>9143.5820309999999</v>
      </c>
      <c r="I34" s="5">
        <v>14560870760</v>
      </c>
      <c r="J34" s="37">
        <v>9143.5820309999999</v>
      </c>
      <c r="L34" s="51">
        <f t="shared" si="11"/>
        <v>1.0855408027223845E-2</v>
      </c>
      <c r="M34" s="71">
        <f t="shared" si="0"/>
        <v>1.0855408027223845E-2</v>
      </c>
      <c r="N34" s="71" t="str">
        <f t="shared" si="1"/>
        <v/>
      </c>
      <c r="O34" s="75">
        <f t="shared" si="12"/>
        <v>2.7714013354699394E-2</v>
      </c>
      <c r="P34" s="71" t="str">
        <f t="shared" si="13"/>
        <v/>
      </c>
      <c r="Q34" s="80">
        <f t="shared" si="6"/>
        <v>990.09675871323952</v>
      </c>
      <c r="R34" s="80">
        <f t="shared" si="7"/>
        <v>800.88032928235532</v>
      </c>
      <c r="S34" s="81">
        <f t="shared" si="8"/>
        <v>-2.0164524894262792E-3</v>
      </c>
      <c r="T34" s="81">
        <f t="shared" si="9"/>
        <v>-3.8667401087897901E-2</v>
      </c>
      <c r="U34" s="114">
        <f>IF(H34&lt;&gt;"",MAX(Q$13:Q34),"")</f>
        <v>1003.3204291325363</v>
      </c>
      <c r="V34" s="115">
        <f t="shared" si="10"/>
        <v>1.3179907470567409E-2</v>
      </c>
      <c r="W34" s="114">
        <f>IF(I34&lt;&gt;"",MAX(R$13:R34),"")</f>
        <v>1064.7961311898571</v>
      </c>
      <c r="X34" s="115">
        <f t="shared" si="4"/>
        <v>0.24785571075712765</v>
      </c>
      <c r="Z34" s="129" t="s">
        <v>39</v>
      </c>
      <c r="AA34" s="129"/>
      <c r="AB34" s="129"/>
      <c r="AC34" s="129"/>
    </row>
    <row r="35" spans="2:29">
      <c r="B35" s="8">
        <f t="shared" si="5"/>
        <v>24</v>
      </c>
      <c r="D35" s="3">
        <v>44011</v>
      </c>
      <c r="E35" s="4">
        <v>9140.0292969999991</v>
      </c>
      <c r="F35" s="4">
        <v>9237.5732420000004</v>
      </c>
      <c r="G35" s="4">
        <v>9041.8759769999997</v>
      </c>
      <c r="H35" s="4">
        <v>9190.8544920000004</v>
      </c>
      <c r="I35" s="5">
        <v>16460547078</v>
      </c>
      <c r="J35" s="37">
        <v>9190.8544920000004</v>
      </c>
      <c r="L35" s="51">
        <f t="shared" si="11"/>
        <v>5.1700155190526065E-3</v>
      </c>
      <c r="M35" s="71">
        <f t="shared" si="0"/>
        <v>5.1700155190526065E-3</v>
      </c>
      <c r="N35" s="71" t="str">
        <f t="shared" si="1"/>
        <v/>
      </c>
      <c r="O35" s="75">
        <f t="shared" si="12"/>
        <v>2.7714013354699394E-2</v>
      </c>
      <c r="P35" s="71" t="str">
        <f t="shared" si="13"/>
        <v/>
      </c>
      <c r="Q35" s="80">
        <f t="shared" si="6"/>
        <v>991.78644726526295</v>
      </c>
      <c r="R35" s="80">
        <f t="shared" si="7"/>
        <v>827.08952169849135</v>
      </c>
      <c r="S35" s="81">
        <f t="shared" si="8"/>
        <v>1.7065893178151992E-3</v>
      </c>
      <c r="T35" s="81">
        <f t="shared" si="9"/>
        <v>3.2725479023340887E-2</v>
      </c>
      <c r="U35" s="114">
        <f>IF(H35&lt;&gt;"",MAX(Q$13:Q35),"")</f>
        <v>1003.3204291325363</v>
      </c>
      <c r="V35" s="115">
        <f t="shared" si="10"/>
        <v>1.1495810842051313E-2</v>
      </c>
      <c r="W35" s="114">
        <f>IF(I35&lt;&gt;"",MAX(R$13:R35),"")</f>
        <v>1064.7961311898571</v>
      </c>
      <c r="X35" s="115">
        <f t="shared" si="4"/>
        <v>0.22324142859698437</v>
      </c>
      <c r="Z35" s="95" t="s">
        <v>37</v>
      </c>
      <c r="AA35" s="96">
        <f>1-(J176/J5)</f>
        <v>0.71291358066557775</v>
      </c>
      <c r="AB35" s="95" t="s">
        <v>38</v>
      </c>
      <c r="AC35" s="96">
        <f>(J176/J4)-1</f>
        <v>1.0746768174342298</v>
      </c>
    </row>
    <row r="36" spans="2:29">
      <c r="B36" s="8">
        <f t="shared" si="5"/>
        <v>25</v>
      </c>
      <c r="D36" s="3">
        <v>44012</v>
      </c>
      <c r="E36" s="4">
        <v>9185.5810550000006</v>
      </c>
      <c r="F36" s="4">
        <v>9217.8359380000002</v>
      </c>
      <c r="G36" s="4">
        <v>9084.8378909999992</v>
      </c>
      <c r="H36" s="4">
        <v>9137.9931639999995</v>
      </c>
      <c r="I36" s="5">
        <v>15735797744</v>
      </c>
      <c r="J36" s="37">
        <v>9137.9931639999995</v>
      </c>
      <c r="L36" s="51">
        <f t="shared" si="11"/>
        <v>-5.7515139692411177E-3</v>
      </c>
      <c r="M36" s="71" t="str">
        <f t="shared" si="0"/>
        <v/>
      </c>
      <c r="N36" s="71">
        <f t="shared" si="1"/>
        <v>-5.7515139692411177E-3</v>
      </c>
      <c r="O36" s="75" t="str">
        <f t="shared" si="12"/>
        <v/>
      </c>
      <c r="P36" s="71">
        <f t="shared" si="13"/>
        <v>2.4302029772152962E-2</v>
      </c>
      <c r="Q36" s="80">
        <f t="shared" si="6"/>
        <v>992.59255462613351</v>
      </c>
      <c r="R36" s="80">
        <f t="shared" si="7"/>
        <v>839.98045097543172</v>
      </c>
      <c r="S36" s="81">
        <f t="shared" si="8"/>
        <v>8.1278319853361758E-4</v>
      </c>
      <c r="T36" s="81">
        <f t="shared" si="9"/>
        <v>1.5585893592833688E-2</v>
      </c>
      <c r="U36" s="114">
        <f>IF(H36&lt;&gt;"",MAX(Q$13:Q36),"")</f>
        <v>1003.3204291325363</v>
      </c>
      <c r="V36" s="115">
        <f t="shared" si="10"/>
        <v>1.069237124542366E-2</v>
      </c>
      <c r="W36" s="114">
        <f>IF(I36&lt;&gt;"",MAX(R$13:R36),"")</f>
        <v>1064.7961311898571</v>
      </c>
      <c r="X36" s="115">
        <f t="shared" si="4"/>
        <v>0.21113495215577549</v>
      </c>
    </row>
    <row r="37" spans="2:29">
      <c r="B37" s="8">
        <f t="shared" si="5"/>
        <v>26</v>
      </c>
      <c r="D37" s="3">
        <v>44013</v>
      </c>
      <c r="E37" s="4">
        <v>9145.9853519999997</v>
      </c>
      <c r="F37" s="4">
        <v>9309.7548829999996</v>
      </c>
      <c r="G37" s="4">
        <v>9104.7353519999997</v>
      </c>
      <c r="H37" s="4">
        <v>9228.3251949999994</v>
      </c>
      <c r="I37" s="5">
        <v>15971550355</v>
      </c>
      <c r="J37" s="37">
        <v>9228.3251949999994</v>
      </c>
      <c r="L37" s="51">
        <f t="shared" si="11"/>
        <v>9.885324860591016E-3</v>
      </c>
      <c r="M37" s="71">
        <f t="shared" si="0"/>
        <v>9.885324860591016E-3</v>
      </c>
      <c r="N37" s="71" t="str">
        <f t="shared" si="1"/>
        <v/>
      </c>
      <c r="O37" s="75">
        <f t="shared" si="12"/>
        <v>2.7714013354699394E-2</v>
      </c>
      <c r="P37" s="71" t="str">
        <f t="shared" si="13"/>
        <v/>
      </c>
      <c r="Q37" s="80">
        <f t="shared" si="6"/>
        <v>991.69505130780135</v>
      </c>
      <c r="R37" s="80">
        <f t="shared" si="7"/>
        <v>825.41609725809826</v>
      </c>
      <c r="S37" s="81">
        <f t="shared" si="8"/>
        <v>-9.0420113887534903E-4</v>
      </c>
      <c r="T37" s="81">
        <f t="shared" si="9"/>
        <v>-1.7338919852742385E-2</v>
      </c>
      <c r="U37" s="114">
        <f>IF(H37&lt;&gt;"",MAX(Q$13:Q37),"")</f>
        <v>1003.3204291325363</v>
      </c>
      <c r="V37" s="115">
        <f t="shared" si="10"/>
        <v>1.1586904330041614E-2</v>
      </c>
      <c r="W37" s="114">
        <f>IF(I37&lt;&gt;"",MAX(R$13:R37),"")</f>
        <v>1064.7961311898571</v>
      </c>
      <c r="X37" s="115">
        <f t="shared" si="4"/>
        <v>0.22481301999497638</v>
      </c>
    </row>
    <row r="38" spans="2:29">
      <c r="B38" s="8">
        <f t="shared" si="5"/>
        <v>27</v>
      </c>
      <c r="D38" s="3">
        <v>44014</v>
      </c>
      <c r="E38" s="4">
        <v>9231.1396480000003</v>
      </c>
      <c r="F38" s="4">
        <v>9274.9628909999992</v>
      </c>
      <c r="G38" s="4">
        <v>9036.6230469999991</v>
      </c>
      <c r="H38" s="4">
        <v>9123.4101559999999</v>
      </c>
      <c r="I38" s="5">
        <v>16338916796</v>
      </c>
      <c r="J38" s="37">
        <v>9123.4101559999999</v>
      </c>
      <c r="L38" s="51">
        <f t="shared" si="11"/>
        <v>-1.1368806016593735E-2</v>
      </c>
      <c r="M38" s="71" t="str">
        <f t="shared" si="0"/>
        <v/>
      </c>
      <c r="N38" s="71">
        <f t="shared" si="1"/>
        <v>-1.1368806016593735E-2</v>
      </c>
      <c r="O38" s="75" t="str">
        <f t="shared" si="12"/>
        <v/>
      </c>
      <c r="P38" s="71">
        <f t="shared" si="13"/>
        <v>2.4302029772152962E-2</v>
      </c>
      <c r="Q38" s="80">
        <f t="shared" si="6"/>
        <v>993.23622633387686</v>
      </c>
      <c r="R38" s="80">
        <f t="shared" si="7"/>
        <v>850.01432060423031</v>
      </c>
      <c r="S38" s="81">
        <f t="shared" si="8"/>
        <v>1.5540815939769637E-3</v>
      </c>
      <c r="T38" s="81">
        <f t="shared" si="9"/>
        <v>2.9800997857739153E-2</v>
      </c>
      <c r="U38" s="114">
        <f>IF(H38&lt;&gt;"",MAX(Q$13:Q38),"")</f>
        <v>1003.3204291325363</v>
      </c>
      <c r="V38" s="115">
        <f t="shared" si="10"/>
        <v>1.005082973081517E-2</v>
      </c>
      <c r="W38" s="114">
        <f>IF(I38&lt;&gt;"",MAX(R$13:R38),"")</f>
        <v>1064.7961311898571</v>
      </c>
      <c r="X38" s="115">
        <f t="shared" si="4"/>
        <v>0.20171167446449934</v>
      </c>
      <c r="Z38" s="28" t="s">
        <v>25</v>
      </c>
      <c r="AA38" s="59" t="s">
        <v>26</v>
      </c>
      <c r="AB38" s="28" t="s">
        <v>19</v>
      </c>
      <c r="AC38" s="28" t="s">
        <v>20</v>
      </c>
    </row>
    <row r="39" spans="2:29">
      <c r="B39" s="8">
        <f t="shared" si="5"/>
        <v>28</v>
      </c>
      <c r="D39" s="3">
        <v>44015</v>
      </c>
      <c r="E39" s="4">
        <v>9124.8427730000003</v>
      </c>
      <c r="F39" s="4">
        <v>9202.3447269999997</v>
      </c>
      <c r="G39" s="4">
        <v>9058.7949219999991</v>
      </c>
      <c r="H39" s="4">
        <v>9087.3037110000005</v>
      </c>
      <c r="I39" s="5">
        <v>13078970999</v>
      </c>
      <c r="J39" s="37">
        <v>9087.3037110000005</v>
      </c>
      <c r="L39" s="51">
        <f t="shared" si="11"/>
        <v>-3.957560208586508E-3</v>
      </c>
      <c r="M39" s="71" t="str">
        <f t="shared" si="0"/>
        <v/>
      </c>
      <c r="N39" s="71">
        <f t="shared" si="1"/>
        <v>-3.957560208586508E-3</v>
      </c>
      <c r="O39" s="75" t="str">
        <f t="shared" si="12"/>
        <v/>
      </c>
      <c r="P39" s="71">
        <f t="shared" si="13"/>
        <v>2.4302029772152962E-2</v>
      </c>
      <c r="Q39" s="80">
        <f t="shared" si="6"/>
        <v>991.46101411603638</v>
      </c>
      <c r="R39" s="80">
        <f t="shared" si="7"/>
        <v>820.88160568680883</v>
      </c>
      <c r="S39" s="81">
        <f t="shared" si="8"/>
        <v>-1.7873011180763454E-3</v>
      </c>
      <c r="T39" s="81">
        <f t="shared" si="9"/>
        <v>-3.4273204828728754E-2</v>
      </c>
      <c r="U39" s="114">
        <f>IF(H39&lt;&gt;"",MAX(Q$13:Q39),"")</f>
        <v>1003.3204291325363</v>
      </c>
      <c r="V39" s="115">
        <f t="shared" si="10"/>
        <v>1.1820166989676029E-2</v>
      </c>
      <c r="W39" s="114">
        <f>IF(I39&lt;&gt;"",MAX(R$13:R39),"")</f>
        <v>1064.7961311898571</v>
      </c>
      <c r="X39" s="115">
        <f t="shared" si="4"/>
        <v>0.22907157375796039</v>
      </c>
      <c r="Z39" s="57">
        <f>M5</f>
        <v>-0.14766122610248777</v>
      </c>
      <c r="AA39" s="59">
        <f t="array" ref="AA39:AA60">FREQUENCY(L12:L3001,Z40:Z60)</f>
        <v>3</v>
      </c>
      <c r="AB39" s="28">
        <f>IF(Z39&gt;=0,AA39,0)</f>
        <v>0</v>
      </c>
      <c r="AC39" s="28">
        <f>IF(Z39&lt;0,AA39,0)</f>
        <v>3</v>
      </c>
    </row>
    <row r="40" spans="2:29">
      <c r="B40" s="8">
        <f t="shared" si="5"/>
        <v>29</v>
      </c>
      <c r="D40" s="3">
        <v>44016</v>
      </c>
      <c r="E40" s="4">
        <v>9084.2333980000003</v>
      </c>
      <c r="F40" s="4">
        <v>9183.2958980000003</v>
      </c>
      <c r="G40" s="4">
        <v>9053.6298829999996</v>
      </c>
      <c r="H40" s="4">
        <v>9132.4882809999999</v>
      </c>
      <c r="I40" s="5">
        <v>12290528515</v>
      </c>
      <c r="J40" s="37">
        <v>9132.4882809999999</v>
      </c>
      <c r="L40" s="51">
        <f t="shared" si="11"/>
        <v>4.9722746633089621E-3</v>
      </c>
      <c r="M40" s="71">
        <f t="shared" si="0"/>
        <v>4.9722746633089621E-3</v>
      </c>
      <c r="N40" s="71" t="str">
        <f t="shared" si="1"/>
        <v/>
      </c>
      <c r="O40" s="75">
        <f t="shared" si="12"/>
        <v>2.7714013354699394E-2</v>
      </c>
      <c r="P40" s="71" t="str">
        <f t="shared" si="13"/>
        <v/>
      </c>
      <c r="Q40" s="80">
        <f t="shared" si="6"/>
        <v>990.8441549204116</v>
      </c>
      <c r="R40" s="80">
        <f t="shared" si="7"/>
        <v>811.08788046510392</v>
      </c>
      <c r="S40" s="81">
        <f t="shared" si="8"/>
        <v>-6.2217191280566908E-4</v>
      </c>
      <c r="T40" s="81">
        <f t="shared" si="9"/>
        <v>-1.1930740260053363E-2</v>
      </c>
      <c r="U40" s="114">
        <f>IF(H40&lt;&gt;"",MAX(Q$13:Q40),"")</f>
        <v>1003.3204291325363</v>
      </c>
      <c r="V40" s="115">
        <f t="shared" si="10"/>
        <v>1.2434984726576004E-2</v>
      </c>
      <c r="W40" s="114">
        <f>IF(I40&lt;&gt;"",MAX(R$13:R40),"")</f>
        <v>1064.7961311898571</v>
      </c>
      <c r="X40" s="115">
        <f t="shared" si="4"/>
        <v>0.23826932057054595</v>
      </c>
      <c r="Z40" s="57">
        <f t="shared" ref="Z40:Z60" si="14">Z39+dB</f>
        <v>-0.13090492791339556</v>
      </c>
      <c r="AA40" s="59">
        <v>0</v>
      </c>
      <c r="AB40" s="28">
        <f t="shared" ref="AB40:AB60" si="15">IF(Z40&gt;=0,AA40,0)</f>
        <v>0</v>
      </c>
      <c r="AC40" s="28">
        <f t="shared" ref="AC40:AC60" si="16">IF(Z40&lt;0,AA40,0)</f>
        <v>0</v>
      </c>
    </row>
    <row r="41" spans="2:29">
      <c r="B41" s="8">
        <f t="shared" si="5"/>
        <v>30</v>
      </c>
      <c r="D41" s="3">
        <v>44017</v>
      </c>
      <c r="E41" s="4">
        <v>9126.0908199999994</v>
      </c>
      <c r="F41" s="4">
        <v>9162.1835940000001</v>
      </c>
      <c r="G41" s="4">
        <v>8977.015625</v>
      </c>
      <c r="H41" s="4">
        <v>9073.9423829999996</v>
      </c>
      <c r="I41" s="5">
        <v>12903406143</v>
      </c>
      <c r="J41" s="37">
        <v>9073.9423829999996</v>
      </c>
      <c r="L41" s="51">
        <f t="shared" si="11"/>
        <v>-6.4107279635720049E-3</v>
      </c>
      <c r="M41" s="71" t="str">
        <f t="shared" si="0"/>
        <v/>
      </c>
      <c r="N41" s="71">
        <f t="shared" si="1"/>
        <v>-6.4107279635720049E-3</v>
      </c>
      <c r="O41" s="75" t="str">
        <f t="shared" si="12"/>
        <v/>
      </c>
      <c r="P41" s="71">
        <f t="shared" si="13"/>
        <v>2.4302029772152962E-2</v>
      </c>
      <c r="Q41" s="80">
        <f t="shared" si="6"/>
        <v>991.61869399654017</v>
      </c>
      <c r="R41" s="80">
        <f t="shared" si="7"/>
        <v>823.245901288504</v>
      </c>
      <c r="S41" s="81">
        <f t="shared" si="8"/>
        <v>7.8169616511569728E-4</v>
      </c>
      <c r="T41" s="81">
        <f t="shared" si="9"/>
        <v>1.4989770056024421E-2</v>
      </c>
      <c r="U41" s="114">
        <f>IF(H41&lt;&gt;"",MAX(Q$13:Q41),"")</f>
        <v>1003.3204291325363</v>
      </c>
      <c r="V41" s="115">
        <f t="shared" si="10"/>
        <v>1.1663008941334319E-2</v>
      </c>
      <c r="W41" s="114">
        <f>IF(I41&lt;&gt;"",MAX(R$13:R41),"")</f>
        <v>1064.7961311898571</v>
      </c>
      <c r="X41" s="115">
        <f t="shared" si="4"/>
        <v>0.22685115284127921</v>
      </c>
      <c r="Z41" s="57">
        <f t="shared" si="14"/>
        <v>-0.11414862972430334</v>
      </c>
      <c r="AA41" s="59">
        <v>2</v>
      </c>
      <c r="AB41" s="28">
        <f t="shared" si="15"/>
        <v>0</v>
      </c>
      <c r="AC41" s="28">
        <f t="shared" si="16"/>
        <v>2</v>
      </c>
    </row>
    <row r="42" spans="2:29">
      <c r="B42" s="8">
        <f t="shared" si="5"/>
        <v>31</v>
      </c>
      <c r="D42" s="3">
        <v>44018</v>
      </c>
      <c r="E42" s="4">
        <v>9072.8496090000008</v>
      </c>
      <c r="F42" s="4">
        <v>9375.4746090000008</v>
      </c>
      <c r="G42" s="4">
        <v>9058.6640630000002</v>
      </c>
      <c r="H42" s="4">
        <v>9375.4746090000008</v>
      </c>
      <c r="I42" s="5">
        <v>17889263252</v>
      </c>
      <c r="J42" s="37">
        <v>9375.4746090000008</v>
      </c>
      <c r="L42" s="51">
        <f t="shared" si="11"/>
        <v>3.3230564320633205E-2</v>
      </c>
      <c r="M42" s="71">
        <f t="shared" si="0"/>
        <v>3.3230564320633205E-2</v>
      </c>
      <c r="N42" s="71" t="str">
        <f t="shared" si="1"/>
        <v/>
      </c>
      <c r="O42" s="75">
        <f t="shared" si="12"/>
        <v>2.7714013354699394E-2</v>
      </c>
      <c r="P42" s="71" t="str">
        <f t="shared" si="13"/>
        <v/>
      </c>
      <c r="Q42" s="80">
        <f t="shared" si="6"/>
        <v>990.61930416934104</v>
      </c>
      <c r="R42" s="80">
        <f t="shared" si="7"/>
        <v>807.3356592861345</v>
      </c>
      <c r="S42" s="81">
        <f t="shared" si="8"/>
        <v>-1.0078368159551765E-3</v>
      </c>
      <c r="T42" s="81">
        <f t="shared" si="9"/>
        <v>-1.9326232875824356E-2</v>
      </c>
      <c r="U42" s="114">
        <f>IF(H42&lt;&gt;"",MAX(Q$13:Q42),"")</f>
        <v>1003.3204291325363</v>
      </c>
      <c r="V42" s="115">
        <f t="shared" si="10"/>
        <v>1.2659091347493656E-2</v>
      </c>
      <c r="W42" s="114">
        <f>IF(I42&lt;&gt;"",MAX(R$13:R42),"")</f>
        <v>1064.7961311898571</v>
      </c>
      <c r="X42" s="115">
        <f t="shared" si="4"/>
        <v>0.24179320750914379</v>
      </c>
      <c r="Z42" s="57">
        <f t="shared" si="14"/>
        <v>-9.7392331535211124E-2</v>
      </c>
      <c r="AA42" s="59">
        <v>2</v>
      </c>
      <c r="AB42" s="28">
        <f t="shared" si="15"/>
        <v>0</v>
      </c>
      <c r="AC42" s="28">
        <f t="shared" si="16"/>
        <v>2</v>
      </c>
    </row>
    <row r="43" spans="2:29">
      <c r="B43" s="8">
        <f t="shared" si="5"/>
        <v>32</v>
      </c>
      <c r="D43" s="3">
        <v>44019</v>
      </c>
      <c r="E43" s="4">
        <v>9349.1611329999996</v>
      </c>
      <c r="F43" s="4">
        <v>9360.6171880000002</v>
      </c>
      <c r="G43" s="4">
        <v>9201.8154300000006</v>
      </c>
      <c r="H43" s="4">
        <v>9252.2773440000001</v>
      </c>
      <c r="I43" s="5">
        <v>13839652595</v>
      </c>
      <c r="J43" s="37">
        <v>9252.2773440000001</v>
      </c>
      <c r="L43" s="51">
        <f t="shared" si="11"/>
        <v>-1.3140376368972029E-2</v>
      </c>
      <c r="M43" s="71" t="str">
        <f t="shared" si="0"/>
        <v/>
      </c>
      <c r="N43" s="71">
        <f t="shared" si="1"/>
        <v>-1.3140376368972029E-2</v>
      </c>
      <c r="O43" s="75" t="str">
        <f t="shared" si="12"/>
        <v/>
      </c>
      <c r="P43" s="71">
        <f t="shared" si="13"/>
        <v>2.4302029772152962E-2</v>
      </c>
      <c r="Q43" s="80">
        <f t="shared" si="6"/>
        <v>995.79450698122116</v>
      </c>
      <c r="R43" s="80">
        <f t="shared" si="7"/>
        <v>888.21390301997963</v>
      </c>
      <c r="S43" s="81">
        <f t="shared" si="8"/>
        <v>5.2242095324597226E-3</v>
      </c>
      <c r="T43" s="81">
        <f t="shared" si="9"/>
        <v>0.10017920403188874</v>
      </c>
      <c r="U43" s="114">
        <f>IF(H43&lt;&gt;"",MAX(Q$13:Q43),"")</f>
        <v>1003.3204291325363</v>
      </c>
      <c r="V43" s="115">
        <f t="shared" si="10"/>
        <v>7.5010155607236895E-3</v>
      </c>
      <c r="W43" s="114">
        <f>IF(I43&lt;&gt;"",MAX(R$13:R43),"")</f>
        <v>1064.7961311898571</v>
      </c>
      <c r="X43" s="115">
        <f t="shared" si="4"/>
        <v>0.16583665454583829</v>
      </c>
      <c r="Z43" s="57">
        <f t="shared" si="14"/>
        <v>-8.0636033346118907E-2</v>
      </c>
      <c r="AA43" s="59">
        <v>6</v>
      </c>
      <c r="AB43" s="28">
        <f t="shared" si="15"/>
        <v>0</v>
      </c>
      <c r="AC43" s="28">
        <f t="shared" si="16"/>
        <v>6</v>
      </c>
    </row>
    <row r="44" spans="2:29">
      <c r="B44" s="8">
        <f t="shared" si="5"/>
        <v>33</v>
      </c>
      <c r="D44" s="3">
        <v>44020</v>
      </c>
      <c r="E44" s="4">
        <v>9253.0205079999996</v>
      </c>
      <c r="F44" s="4">
        <v>9450.3359380000002</v>
      </c>
      <c r="G44" s="4">
        <v>9249.5</v>
      </c>
      <c r="H44" s="4">
        <v>9428.3330079999996</v>
      </c>
      <c r="I44" s="5">
        <v>19702359883</v>
      </c>
      <c r="J44" s="37">
        <v>9428.3330079999996</v>
      </c>
      <c r="L44" s="51">
        <f t="shared" si="11"/>
        <v>1.902835998687058E-2</v>
      </c>
      <c r="M44" s="71">
        <f t="shared" si="0"/>
        <v>1.902835998687058E-2</v>
      </c>
      <c r="N44" s="71" t="str">
        <f t="shared" si="1"/>
        <v/>
      </c>
      <c r="O44" s="75">
        <f t="shared" si="12"/>
        <v>2.7714013354699394E-2</v>
      </c>
      <c r="P44" s="71" t="str">
        <f t="shared" si="13"/>
        <v/>
      </c>
      <c r="Q44" s="80">
        <f t="shared" si="6"/>
        <v>993.73738331012498</v>
      </c>
      <c r="R44" s="80">
        <f t="shared" si="7"/>
        <v>853.028281118265</v>
      </c>
      <c r="S44" s="81">
        <f t="shared" si="8"/>
        <v>-2.0658114266289829E-3</v>
      </c>
      <c r="T44" s="81">
        <f t="shared" si="9"/>
        <v>-3.9613905819399386E-2</v>
      </c>
      <c r="U44" s="114">
        <f>IF(H44&lt;&gt;"",MAX(Q$13:Q44),"")</f>
        <v>1003.3204291325363</v>
      </c>
      <c r="V44" s="115">
        <f t="shared" si="10"/>
        <v>9.551331303696009E-3</v>
      </c>
      <c r="W44" s="114">
        <f>IF(I44&lt;&gt;"",MAX(R$13:R44),"")</f>
        <v>1064.7961311898571</v>
      </c>
      <c r="X44" s="115">
        <f t="shared" si="4"/>
        <v>0.19888112275065462</v>
      </c>
      <c r="Z44" s="57">
        <f t="shared" si="14"/>
        <v>-6.387973515702669E-2</v>
      </c>
      <c r="AA44" s="59">
        <v>11</v>
      </c>
      <c r="AB44" s="28">
        <f t="shared" si="15"/>
        <v>0</v>
      </c>
      <c r="AC44" s="28">
        <f t="shared" si="16"/>
        <v>11</v>
      </c>
    </row>
    <row r="45" spans="2:29">
      <c r="B45" s="8">
        <f t="shared" si="5"/>
        <v>34</v>
      </c>
      <c r="D45" s="3">
        <v>44021</v>
      </c>
      <c r="E45" s="4">
        <v>9427.9941409999992</v>
      </c>
      <c r="F45" s="4">
        <v>9431.3789059999999</v>
      </c>
      <c r="G45" s="4">
        <v>9234.9990230000003</v>
      </c>
      <c r="H45" s="4">
        <v>9277.9677730000003</v>
      </c>
      <c r="I45" s="5">
        <v>18000702524</v>
      </c>
      <c r="J45" s="37">
        <v>9277.9677730000003</v>
      </c>
      <c r="L45" s="51">
        <f t="shared" si="11"/>
        <v>-1.5948231237951971E-2</v>
      </c>
      <c r="M45" s="71" t="str">
        <f t="shared" si="0"/>
        <v/>
      </c>
      <c r="N45" s="71">
        <f t="shared" si="1"/>
        <v>-1.5948231237951971E-2</v>
      </c>
      <c r="O45" s="75" t="str">
        <f t="shared" si="12"/>
        <v/>
      </c>
      <c r="P45" s="71">
        <f t="shared" si="13"/>
        <v>2.4302029772152962E-2</v>
      </c>
      <c r="Q45" s="80">
        <f t="shared" si="6"/>
        <v>996.71011599088752</v>
      </c>
      <c r="R45" s="80">
        <f t="shared" si="7"/>
        <v>901.96159735206913</v>
      </c>
      <c r="S45" s="81">
        <f t="shared" si="8"/>
        <v>2.9914670925033082E-3</v>
      </c>
      <c r="T45" s="81">
        <f t="shared" si="9"/>
        <v>5.7364236704620986E-2</v>
      </c>
      <c r="U45" s="114">
        <f>IF(H45&lt;&gt;"",MAX(Q$13:Q45),"")</f>
        <v>1003.3204291325363</v>
      </c>
      <c r="V45" s="115">
        <f t="shared" si="10"/>
        <v>6.5884367044773962E-3</v>
      </c>
      <c r="W45" s="114">
        <f>IF(I45&lt;&gt;"",MAX(R$13:R45),"")</f>
        <v>1064.7961311898571</v>
      </c>
      <c r="X45" s="115">
        <f t="shared" si="4"/>
        <v>0.15292554984758289</v>
      </c>
      <c r="Z45" s="57">
        <f t="shared" si="14"/>
        <v>-4.7123436967934473E-2</v>
      </c>
      <c r="AA45" s="59">
        <v>21</v>
      </c>
      <c r="AB45" s="28">
        <f t="shared" si="15"/>
        <v>0</v>
      </c>
      <c r="AC45" s="28">
        <f t="shared" si="16"/>
        <v>21</v>
      </c>
    </row>
    <row r="46" spans="2:29">
      <c r="B46" s="8">
        <f t="shared" si="5"/>
        <v>35</v>
      </c>
      <c r="D46" s="3">
        <v>44022</v>
      </c>
      <c r="E46" s="4">
        <v>9273.3574219999991</v>
      </c>
      <c r="F46" s="4">
        <v>9287.4716800000006</v>
      </c>
      <c r="G46" s="4">
        <v>9118.0019530000009</v>
      </c>
      <c r="H46" s="4">
        <v>9278.8076170000004</v>
      </c>
      <c r="I46" s="5">
        <v>16860035605</v>
      </c>
      <c r="J46" s="37">
        <v>9278.8076170000004</v>
      </c>
      <c r="L46" s="51">
        <f t="shared" si="11"/>
        <v>9.0520254063086725E-5</v>
      </c>
      <c r="M46" s="71">
        <f t="shared" si="0"/>
        <v>9.0520254063086725E-5</v>
      </c>
      <c r="N46" s="71" t="str">
        <f t="shared" si="1"/>
        <v/>
      </c>
      <c r="O46" s="75">
        <f t="shared" si="12"/>
        <v>2.7714013354699394E-2</v>
      </c>
      <c r="P46" s="71" t="str">
        <f t="shared" si="13"/>
        <v/>
      </c>
      <c r="Q46" s="80">
        <f t="shared" si="6"/>
        <v>994.21112747190034</v>
      </c>
      <c r="R46" s="80">
        <f t="shared" si="7"/>
        <v>858.596489460616</v>
      </c>
      <c r="S46" s="81">
        <f t="shared" si="8"/>
        <v>-2.5072370380255782E-3</v>
      </c>
      <c r="T46" s="81">
        <f t="shared" si="9"/>
        <v>-4.8078663236619024E-2</v>
      </c>
      <c r="U46" s="114">
        <f>IF(H46&lt;&gt;"",MAX(Q$13:Q46),"")</f>
        <v>1003.3204291325363</v>
      </c>
      <c r="V46" s="115">
        <f t="shared" si="10"/>
        <v>9.0791549699749119E-3</v>
      </c>
      <c r="W46" s="114">
        <f>IF(I46&lt;&gt;"",MAX(R$13:R46),"")</f>
        <v>1064.7961311898571</v>
      </c>
      <c r="X46" s="115">
        <f t="shared" si="4"/>
        <v>0.19365175707280524</v>
      </c>
      <c r="Z46" s="57">
        <f t="shared" si="14"/>
        <v>-3.0367138778842256E-2</v>
      </c>
      <c r="AA46" s="59">
        <v>45</v>
      </c>
      <c r="AB46" s="28">
        <f t="shared" si="15"/>
        <v>0</v>
      </c>
      <c r="AC46" s="28">
        <f t="shared" si="16"/>
        <v>45</v>
      </c>
    </row>
    <row r="47" spans="2:29">
      <c r="B47" s="8">
        <f t="shared" si="5"/>
        <v>36</v>
      </c>
      <c r="D47" s="3">
        <v>44023</v>
      </c>
      <c r="E47" s="4">
        <v>9277.5117190000001</v>
      </c>
      <c r="F47" s="4">
        <v>9293.5322269999997</v>
      </c>
      <c r="G47" s="4">
        <v>9199.4853519999997</v>
      </c>
      <c r="H47" s="4">
        <v>9240.3466800000006</v>
      </c>
      <c r="I47" s="5">
        <v>13249910444</v>
      </c>
      <c r="J47" s="37">
        <v>9240.3466800000006</v>
      </c>
      <c r="L47" s="51">
        <f t="shared" si="11"/>
        <v>-4.1450301145951052E-3</v>
      </c>
      <c r="M47" s="71" t="str">
        <f t="shared" si="0"/>
        <v/>
      </c>
      <c r="N47" s="71">
        <f t="shared" si="1"/>
        <v>-4.1450301145951052E-3</v>
      </c>
      <c r="O47" s="75" t="str">
        <f t="shared" si="12"/>
        <v/>
      </c>
      <c r="P47" s="71">
        <f t="shared" si="13"/>
        <v>2.4302029772152962E-2</v>
      </c>
      <c r="Q47" s="80">
        <f t="shared" si="6"/>
        <v>994.22527586945614</v>
      </c>
      <c r="R47" s="80">
        <f t="shared" si="7"/>
        <v>858.83079077928539</v>
      </c>
      <c r="S47" s="81">
        <f t="shared" si="8"/>
        <v>1.4230777714008269E-5</v>
      </c>
      <c r="T47" s="81">
        <f t="shared" si="9"/>
        <v>2.7288874523190287E-4</v>
      </c>
      <c r="U47" s="114">
        <f>IF(H47&lt;&gt;"",MAX(Q$13:Q47),"")</f>
        <v>1003.3204291325363</v>
      </c>
      <c r="V47" s="115">
        <f t="shared" si="10"/>
        <v>9.0650533956970758E-3</v>
      </c>
      <c r="W47" s="114">
        <f>IF(I47&lt;&gt;"",MAX(R$13:R47),"")</f>
        <v>1064.7961311898571</v>
      </c>
      <c r="X47" s="115">
        <f t="shared" si="4"/>
        <v>0.19343171371257295</v>
      </c>
      <c r="Z47" s="57">
        <f t="shared" si="14"/>
        <v>-1.361084058975004E-2</v>
      </c>
      <c r="AA47" s="59">
        <v>90</v>
      </c>
      <c r="AB47" s="28">
        <f t="shared" si="15"/>
        <v>0</v>
      </c>
      <c r="AC47" s="28">
        <f t="shared" si="16"/>
        <v>90</v>
      </c>
    </row>
    <row r="48" spans="2:29">
      <c r="B48" s="8">
        <f t="shared" si="5"/>
        <v>37</v>
      </c>
      <c r="D48" s="3">
        <v>44024</v>
      </c>
      <c r="E48" s="4">
        <v>9241.0546880000002</v>
      </c>
      <c r="F48" s="4">
        <v>9319.4189449999994</v>
      </c>
      <c r="G48" s="4">
        <v>9197.4501949999994</v>
      </c>
      <c r="H48" s="4">
        <v>9276.5</v>
      </c>
      <c r="I48" s="5">
        <v>14452361907</v>
      </c>
      <c r="J48" s="37">
        <v>9276.5</v>
      </c>
      <c r="L48" s="51">
        <f t="shared" si="11"/>
        <v>3.9125501728469736E-3</v>
      </c>
      <c r="M48" s="71">
        <f t="shared" si="0"/>
        <v>3.9125501728469736E-3</v>
      </c>
      <c r="N48" s="71" t="str">
        <f t="shared" si="1"/>
        <v/>
      </c>
      <c r="O48" s="75">
        <f t="shared" si="12"/>
        <v>2.7714013354699394E-2</v>
      </c>
      <c r="P48" s="71" t="str">
        <f t="shared" si="13"/>
        <v/>
      </c>
      <c r="Q48" s="80">
        <f t="shared" si="6"/>
        <v>993.57739469500848</v>
      </c>
      <c r="R48" s="80">
        <f t="shared" si="7"/>
        <v>848.0989268714377</v>
      </c>
      <c r="S48" s="81">
        <f t="shared" si="8"/>
        <v>-6.5164424016583844E-4</v>
      </c>
      <c r="T48" s="81">
        <f t="shared" si="9"/>
        <v>-1.2495900267047721E-2</v>
      </c>
      <c r="U48" s="114">
        <f>IF(H48&lt;&gt;"",MAX(Q$13:Q48),"")</f>
        <v>1003.3204291325363</v>
      </c>
      <c r="V48" s="115">
        <f t="shared" si="10"/>
        <v>9.7107904460308481E-3</v>
      </c>
      <c r="W48" s="114">
        <f>IF(I48&lt;&gt;"",MAX(R$13:R48),"")</f>
        <v>1064.7961311898571</v>
      </c>
      <c r="X48" s="115">
        <f t="shared" si="4"/>
        <v>0.2035105105765842</v>
      </c>
      <c r="Z48" s="57">
        <f t="shared" si="14"/>
        <v>3.1454575993421774E-3</v>
      </c>
      <c r="AA48" s="59">
        <v>92</v>
      </c>
      <c r="AB48" s="28">
        <f t="shared" si="15"/>
        <v>92</v>
      </c>
      <c r="AC48" s="28">
        <f t="shared" si="16"/>
        <v>0</v>
      </c>
    </row>
    <row r="49" spans="2:29">
      <c r="B49" s="8">
        <f t="shared" si="5"/>
        <v>38</v>
      </c>
      <c r="D49" s="3">
        <v>44025</v>
      </c>
      <c r="E49" s="4">
        <v>9277.2050780000009</v>
      </c>
      <c r="F49" s="4">
        <v>9306.4052730000003</v>
      </c>
      <c r="G49" s="4">
        <v>9224.2929690000001</v>
      </c>
      <c r="H49" s="4">
        <v>9243.6142579999996</v>
      </c>
      <c r="I49" s="5">
        <v>17519821266</v>
      </c>
      <c r="J49" s="37">
        <v>9243.6142579999996</v>
      </c>
      <c r="L49" s="51">
        <f t="shared" si="11"/>
        <v>-3.5450592357031407E-3</v>
      </c>
      <c r="M49" s="71" t="str">
        <f t="shared" si="0"/>
        <v/>
      </c>
      <c r="N49" s="71">
        <f t="shared" si="1"/>
        <v>-3.5450592357031407E-3</v>
      </c>
      <c r="O49" s="75" t="str">
        <f t="shared" si="12"/>
        <v/>
      </c>
      <c r="P49" s="71">
        <f t="shared" si="13"/>
        <v>2.4302029772152962E-2</v>
      </c>
      <c r="Q49" s="80">
        <f t="shared" si="6"/>
        <v>994.18854001824207</v>
      </c>
      <c r="R49" s="80">
        <f t="shared" si="7"/>
        <v>858.10229597490468</v>
      </c>
      <c r="S49" s="81">
        <f t="shared" si="8"/>
        <v>6.1509584104535442E-4</v>
      </c>
      <c r="T49" s="81">
        <f t="shared" si="9"/>
        <v>1.1795049830293447E-2</v>
      </c>
      <c r="U49" s="114">
        <f>IF(H49&lt;&gt;"",MAX(Q$13:Q49),"")</f>
        <v>1003.3204291325363</v>
      </c>
      <c r="V49" s="115">
        <f t="shared" si="10"/>
        <v>9.1016676718022049E-3</v>
      </c>
      <c r="W49" s="114">
        <f>IF(I49&lt;&gt;"",MAX(R$13:R49),"")</f>
        <v>1064.7961311898571</v>
      </c>
      <c r="X49" s="115">
        <f t="shared" si="4"/>
        <v>0.19411587735953006</v>
      </c>
      <c r="Z49" s="57">
        <f t="shared" si="14"/>
        <v>1.9901755788434394E-2</v>
      </c>
      <c r="AA49" s="59">
        <v>40</v>
      </c>
      <c r="AB49" s="28">
        <f t="shared" si="15"/>
        <v>40</v>
      </c>
      <c r="AC49" s="28">
        <f t="shared" si="16"/>
        <v>0</v>
      </c>
    </row>
    <row r="50" spans="2:29">
      <c r="B50" s="8">
        <f t="shared" si="5"/>
        <v>39</v>
      </c>
      <c r="D50" s="3">
        <v>44026</v>
      </c>
      <c r="E50" s="4">
        <v>9238.703125</v>
      </c>
      <c r="F50" s="4">
        <v>9283.8417969999991</v>
      </c>
      <c r="G50" s="4">
        <v>9171.6611329999996</v>
      </c>
      <c r="H50" s="4">
        <v>9243.2138670000004</v>
      </c>
      <c r="I50" s="5">
        <v>18085038362</v>
      </c>
      <c r="J50" s="37">
        <v>9243.2138670000004</v>
      </c>
      <c r="L50" s="51">
        <f t="shared" si="11"/>
        <v>-4.3315416332179169E-5</v>
      </c>
      <c r="M50" s="71" t="str">
        <f t="shared" si="0"/>
        <v/>
      </c>
      <c r="N50" s="71">
        <f t="shared" si="1"/>
        <v>-4.3315416332179169E-5</v>
      </c>
      <c r="O50" s="75" t="str">
        <f t="shared" si="12"/>
        <v/>
      </c>
      <c r="P50" s="71">
        <f t="shared" si="13"/>
        <v>2.4302029772152962E-2</v>
      </c>
      <c r="Q50" s="80">
        <f t="shared" si="6"/>
        <v>993.63445664285325</v>
      </c>
      <c r="R50" s="80">
        <f t="shared" si="7"/>
        <v>848.93159737096892</v>
      </c>
      <c r="S50" s="81">
        <f t="shared" si="8"/>
        <v>-5.5732223123261537E-4</v>
      </c>
      <c r="T50" s="81">
        <f t="shared" si="9"/>
        <v>-1.0687185720109071E-2</v>
      </c>
      <c r="U50" s="114">
        <f>IF(H50&lt;&gt;"",MAX(Q$13:Q50),"")</f>
        <v>1003.3204291325363</v>
      </c>
      <c r="V50" s="115">
        <f t="shared" si="10"/>
        <v>9.6539173412999446E-3</v>
      </c>
      <c r="W50" s="114">
        <f>IF(I50&lt;&gt;"",MAX(R$13:R50),"")</f>
        <v>1064.7961311898571</v>
      </c>
      <c r="X50" s="115">
        <f t="shared" si="4"/>
        <v>0.20272851064707587</v>
      </c>
      <c r="Z50" s="57">
        <f t="shared" si="14"/>
        <v>3.6658053977526611E-2</v>
      </c>
      <c r="AA50" s="59">
        <v>20</v>
      </c>
      <c r="AB50" s="28">
        <f t="shared" si="15"/>
        <v>20</v>
      </c>
      <c r="AC50" s="28">
        <f t="shared" si="16"/>
        <v>0</v>
      </c>
    </row>
    <row r="51" spans="2:29">
      <c r="B51" s="8">
        <f t="shared" si="5"/>
        <v>40</v>
      </c>
      <c r="D51" s="3">
        <v>44027</v>
      </c>
      <c r="E51" s="4">
        <v>9241.8974610000005</v>
      </c>
      <c r="F51" s="4">
        <v>9275.3251949999994</v>
      </c>
      <c r="G51" s="4">
        <v>9171.9335940000001</v>
      </c>
      <c r="H51" s="4">
        <v>9192.8369139999995</v>
      </c>
      <c r="I51" s="5">
        <v>15844731575</v>
      </c>
      <c r="J51" s="37">
        <v>9192.8369139999995</v>
      </c>
      <c r="L51" s="51">
        <f t="shared" si="11"/>
        <v>-5.4501555113699585E-3</v>
      </c>
      <c r="M51" s="71" t="str">
        <f t="shared" si="0"/>
        <v/>
      </c>
      <c r="N51" s="71">
        <f t="shared" si="1"/>
        <v>-5.4501555113699585E-3</v>
      </c>
      <c r="O51" s="75" t="str">
        <f t="shared" si="12"/>
        <v/>
      </c>
      <c r="P51" s="71">
        <f t="shared" si="13"/>
        <v>2.4302029772152962E-2</v>
      </c>
      <c r="Q51" s="80">
        <f t="shared" si="6"/>
        <v>993.62769033104769</v>
      </c>
      <c r="R51" s="80">
        <f t="shared" si="7"/>
        <v>848.82074243087141</v>
      </c>
      <c r="S51" s="81">
        <f t="shared" si="8"/>
        <v>-6.8096589850297207E-6</v>
      </c>
      <c r="T51" s="81">
        <f t="shared" si="9"/>
        <v>-1.3058171051805179E-4</v>
      </c>
      <c r="U51" s="114">
        <f>IF(H51&lt;&gt;"",MAX(Q$13:Q51),"")</f>
        <v>1003.3204291325363</v>
      </c>
      <c r="V51" s="115">
        <f t="shared" si="10"/>
        <v>9.6606612603999942E-3</v>
      </c>
      <c r="W51" s="114">
        <f>IF(I51&lt;&gt;"",MAX(R$13:R51),"")</f>
        <v>1064.7961311898571</v>
      </c>
      <c r="X51" s="115">
        <f t="shared" si="4"/>
        <v>0.20283261972190292</v>
      </c>
      <c r="Z51" s="57">
        <f t="shared" si="14"/>
        <v>5.3414352166618828E-2</v>
      </c>
      <c r="AA51" s="59">
        <v>12</v>
      </c>
      <c r="AB51" s="28">
        <f t="shared" si="15"/>
        <v>12</v>
      </c>
      <c r="AC51" s="28">
        <f t="shared" si="16"/>
        <v>0</v>
      </c>
    </row>
    <row r="52" spans="2:29">
      <c r="B52" s="8">
        <f t="shared" si="5"/>
        <v>41</v>
      </c>
      <c r="D52" s="3">
        <v>44028</v>
      </c>
      <c r="E52" s="4">
        <v>9191.9804690000001</v>
      </c>
      <c r="F52" s="4">
        <v>9214.3125</v>
      </c>
      <c r="G52" s="4">
        <v>9088.9472659999992</v>
      </c>
      <c r="H52" s="4">
        <v>9132.2275389999995</v>
      </c>
      <c r="I52" s="5">
        <v>15713967523</v>
      </c>
      <c r="J52" s="37">
        <v>9132.2275389999995</v>
      </c>
      <c r="L52" s="51">
        <f t="shared" si="11"/>
        <v>-6.5931089137126753E-3</v>
      </c>
      <c r="M52" s="71" t="str">
        <f t="shared" si="0"/>
        <v/>
      </c>
      <c r="N52" s="71">
        <f t="shared" si="1"/>
        <v>-6.5931089137126753E-3</v>
      </c>
      <c r="O52" s="75" t="str">
        <f t="shared" si="12"/>
        <v/>
      </c>
      <c r="P52" s="71">
        <f t="shared" si="13"/>
        <v>2.4302029772152962E-2</v>
      </c>
      <c r="Q52" s="80">
        <f t="shared" si="6"/>
        <v>992.7763259998585</v>
      </c>
      <c r="R52" s="80">
        <f t="shared" si="7"/>
        <v>834.8742582581192</v>
      </c>
      <c r="S52" s="81">
        <f t="shared" si="8"/>
        <v>-8.5682428083855289E-4</v>
      </c>
      <c r="T52" s="81">
        <f t="shared" si="9"/>
        <v>-1.6430423381045056E-2</v>
      </c>
      <c r="U52" s="114">
        <f>IF(H52&lt;&gt;"",MAX(Q$13:Q52),"")</f>
        <v>1003.3204291325363</v>
      </c>
      <c r="V52" s="115">
        <f t="shared" si="10"/>
        <v>1.0509208052101759E-2</v>
      </c>
      <c r="W52" s="114">
        <f>IF(I52&lt;&gt;"",MAX(R$13:R52),"")</f>
        <v>1064.7961311898571</v>
      </c>
      <c r="X52" s="115">
        <f t="shared" si="4"/>
        <v>0.2159304172854305</v>
      </c>
      <c r="Z52" s="57">
        <f t="shared" si="14"/>
        <v>7.0170650355711045E-2</v>
      </c>
      <c r="AA52" s="59">
        <v>9</v>
      </c>
      <c r="AB52" s="28">
        <f t="shared" si="15"/>
        <v>9</v>
      </c>
      <c r="AC52" s="28">
        <f t="shared" si="16"/>
        <v>0</v>
      </c>
    </row>
    <row r="53" spans="2:29">
      <c r="B53" s="8">
        <f t="shared" si="5"/>
        <v>42</v>
      </c>
      <c r="D53" s="3">
        <v>44029</v>
      </c>
      <c r="E53" s="4">
        <v>9131.8125</v>
      </c>
      <c r="F53" s="4">
        <v>9182.2539059999999</v>
      </c>
      <c r="G53" s="4">
        <v>9089.2021480000003</v>
      </c>
      <c r="H53" s="4">
        <v>9151.3925780000009</v>
      </c>
      <c r="I53" s="5">
        <v>13944570749</v>
      </c>
      <c r="J53" s="37">
        <v>9151.3925780000009</v>
      </c>
      <c r="L53" s="51">
        <f t="shared" si="11"/>
        <v>2.098616018726629E-3</v>
      </c>
      <c r="M53" s="71">
        <f t="shared" si="0"/>
        <v>2.098616018726629E-3</v>
      </c>
      <c r="N53" s="71" t="str">
        <f t="shared" si="1"/>
        <v/>
      </c>
      <c r="O53" s="75">
        <f t="shared" si="12"/>
        <v>2.7714013354699394E-2</v>
      </c>
      <c r="P53" s="71" t="str">
        <f t="shared" si="13"/>
        <v/>
      </c>
      <c r="Q53" s="80">
        <f t="shared" si="6"/>
        <v>991.74730430013722</v>
      </c>
      <c r="R53" s="80">
        <f t="shared" si="7"/>
        <v>818.2802546240348</v>
      </c>
      <c r="S53" s="81">
        <f t="shared" si="8"/>
        <v>-1.0365091035837715E-3</v>
      </c>
      <c r="T53" s="81">
        <f t="shared" si="9"/>
        <v>-1.9876051357369806E-2</v>
      </c>
      <c r="U53" s="114">
        <f>IF(H53&lt;&gt;"",MAX(Q$13:Q53),"")</f>
        <v>1003.3204291325363</v>
      </c>
      <c r="V53" s="115">
        <f t="shared" si="10"/>
        <v>1.1534824265868049E-2</v>
      </c>
      <c r="W53" s="114">
        <f>IF(I53&lt;&gt;"",MAX(R$13:R53),"")</f>
        <v>1064.7961311898571</v>
      </c>
      <c r="X53" s="115">
        <f t="shared" si="4"/>
        <v>0.23151462457921679</v>
      </c>
      <c r="Z53" s="57">
        <f t="shared" si="14"/>
        <v>8.6926948544803262E-2</v>
      </c>
      <c r="AA53" s="59">
        <v>7</v>
      </c>
      <c r="AB53" s="28">
        <f t="shared" si="15"/>
        <v>7</v>
      </c>
      <c r="AC53" s="28">
        <f t="shared" si="16"/>
        <v>0</v>
      </c>
    </row>
    <row r="54" spans="2:29">
      <c r="B54" s="8">
        <f t="shared" si="5"/>
        <v>43</v>
      </c>
      <c r="D54" s="3">
        <v>44030</v>
      </c>
      <c r="E54" s="4">
        <v>9151.1835940000001</v>
      </c>
      <c r="F54" s="4">
        <v>9230.9833980000003</v>
      </c>
      <c r="G54" s="4">
        <v>9100.8242190000001</v>
      </c>
      <c r="H54" s="4">
        <v>9159.0400389999995</v>
      </c>
      <c r="I54" s="5">
        <v>12252601475</v>
      </c>
      <c r="J54" s="37">
        <v>9159.0400389999995</v>
      </c>
      <c r="L54" s="51">
        <f t="shared" si="11"/>
        <v>8.3566090459097353E-4</v>
      </c>
      <c r="M54" s="71">
        <f t="shared" si="0"/>
        <v>8.3566090459097353E-4</v>
      </c>
      <c r="N54" s="71" t="str">
        <f t="shared" si="1"/>
        <v/>
      </c>
      <c r="O54" s="75">
        <f t="shared" si="12"/>
        <v>2.7714013354699394E-2</v>
      </c>
      <c r="P54" s="71" t="str">
        <f t="shared" si="13"/>
        <v/>
      </c>
      <c r="Q54" s="80">
        <f t="shared" si="6"/>
        <v>992.07450700333425</v>
      </c>
      <c r="R54" s="80">
        <f t="shared" si="7"/>
        <v>823.45721588669176</v>
      </c>
      <c r="S54" s="81">
        <f t="shared" si="8"/>
        <v>3.2992547776866665E-4</v>
      </c>
      <c r="T54" s="81">
        <f t="shared" si="9"/>
        <v>6.3266359335965028E-3</v>
      </c>
      <c r="U54" s="114">
        <f>IF(H54&lt;&gt;"",MAX(Q$13:Q54),"")</f>
        <v>1003.3204291325363</v>
      </c>
      <c r="V54" s="115">
        <f t="shared" si="10"/>
        <v>1.1208704420506255E-2</v>
      </c>
      <c r="W54" s="114">
        <f>IF(I54&lt;&gt;"",MAX(R$13:R54),"")</f>
        <v>1064.7961311898571</v>
      </c>
      <c r="X54" s="115">
        <f t="shared" si="4"/>
        <v>0.22665269738863625</v>
      </c>
      <c r="Z54" s="57">
        <f t="shared" si="14"/>
        <v>0.10368324673389548</v>
      </c>
      <c r="AA54" s="59">
        <v>2</v>
      </c>
      <c r="AB54" s="28">
        <f t="shared" si="15"/>
        <v>2</v>
      </c>
      <c r="AC54" s="28">
        <f t="shared" si="16"/>
        <v>0</v>
      </c>
    </row>
    <row r="55" spans="2:29">
      <c r="B55" s="8">
        <f t="shared" si="5"/>
        <v>44</v>
      </c>
      <c r="D55" s="3">
        <v>44031</v>
      </c>
      <c r="E55" s="4">
        <v>9158.0058590000008</v>
      </c>
      <c r="F55" s="4">
        <v>9201.3984380000002</v>
      </c>
      <c r="G55" s="4">
        <v>9097.6328130000002</v>
      </c>
      <c r="H55" s="4">
        <v>9185.8173829999996</v>
      </c>
      <c r="I55" s="5">
        <v>12939002784</v>
      </c>
      <c r="J55" s="37">
        <v>9185.8173829999996</v>
      </c>
      <c r="L55" s="51">
        <f t="shared" si="11"/>
        <v>2.9235972204488814E-3</v>
      </c>
      <c r="M55" s="71">
        <f t="shared" si="0"/>
        <v>2.9235972204488814E-3</v>
      </c>
      <c r="N55" s="71" t="str">
        <f t="shared" si="1"/>
        <v/>
      </c>
      <c r="O55" s="75">
        <f t="shared" si="12"/>
        <v>2.7714013354699394E-2</v>
      </c>
      <c r="P55" s="71" t="str">
        <f t="shared" si="13"/>
        <v/>
      </c>
      <c r="Q55" s="80">
        <f t="shared" si="6"/>
        <v>992.20484085964154</v>
      </c>
      <c r="R55" s="80">
        <f t="shared" si="7"/>
        <v>825.53170416130683</v>
      </c>
      <c r="S55" s="81">
        <f t="shared" si="8"/>
        <v>1.3137506849258962E-4</v>
      </c>
      <c r="T55" s="81">
        <f t="shared" si="9"/>
        <v>2.5192423292828003E-3</v>
      </c>
      <c r="U55" s="114">
        <f>IF(H55&lt;&gt;"",MAX(Q$13:Q55),"")</f>
        <v>1003.3204291325363</v>
      </c>
      <c r="V55" s="115">
        <f t="shared" si="10"/>
        <v>1.1078801896324597E-2</v>
      </c>
      <c r="W55" s="114">
        <f>IF(I55&lt;&gt;"",MAX(R$13:R55),"")</f>
        <v>1064.7961311898571</v>
      </c>
      <c r="X55" s="115">
        <f t="shared" si="4"/>
        <v>0.22470444812866108</v>
      </c>
      <c r="Z55" s="57">
        <f t="shared" si="14"/>
        <v>0.1204395449229877</v>
      </c>
      <c r="AA55" s="59">
        <v>0</v>
      </c>
      <c r="AB55" s="28">
        <f t="shared" si="15"/>
        <v>0</v>
      </c>
      <c r="AC55" s="28">
        <f t="shared" si="16"/>
        <v>0</v>
      </c>
    </row>
    <row r="56" spans="2:29">
      <c r="B56" s="8">
        <f t="shared" si="5"/>
        <v>45</v>
      </c>
      <c r="D56" s="3">
        <v>44032</v>
      </c>
      <c r="E56" s="4">
        <v>9187.2207030000009</v>
      </c>
      <c r="F56" s="4">
        <v>9214.2705079999996</v>
      </c>
      <c r="G56" s="4">
        <v>9137.5097659999992</v>
      </c>
      <c r="H56" s="4">
        <v>9164.2314449999994</v>
      </c>
      <c r="I56" s="5">
        <v>13755604146</v>
      </c>
      <c r="J56" s="37">
        <v>9164.2314449999994</v>
      </c>
      <c r="L56" s="51">
        <f t="shared" si="11"/>
        <v>-2.3499202193969504E-3</v>
      </c>
      <c r="M56" s="71" t="str">
        <f t="shared" si="0"/>
        <v/>
      </c>
      <c r="N56" s="71">
        <f t="shared" si="1"/>
        <v>-2.3499202193969504E-3</v>
      </c>
      <c r="O56" s="75" t="str">
        <f t="shared" si="12"/>
        <v/>
      </c>
      <c r="P56" s="71">
        <f t="shared" si="13"/>
        <v>2.4302029772152962E-2</v>
      </c>
      <c r="Q56" s="80">
        <f t="shared" si="6"/>
        <v>992.66087961600647</v>
      </c>
      <c r="R56" s="80">
        <f t="shared" si="7"/>
        <v>832.80767847650179</v>
      </c>
      <c r="S56" s="81">
        <f t="shared" si="8"/>
        <v>4.5962157972323503E-4</v>
      </c>
      <c r="T56" s="81">
        <f t="shared" si="9"/>
        <v>8.8136824770248534E-3</v>
      </c>
      <c r="U56" s="114">
        <f>IF(H56&lt;&gt;"",MAX(Q$13:Q56),"")</f>
        <v>1003.3204291325363</v>
      </c>
      <c r="V56" s="115">
        <f t="shared" si="10"/>
        <v>1.062427237303043E-2</v>
      </c>
      <c r="W56" s="114">
        <f>IF(I56&lt;&gt;"",MAX(R$13:R56),"")</f>
        <v>1064.7961311898571</v>
      </c>
      <c r="X56" s="115">
        <f t="shared" si="4"/>
        <v>0.2178712393086174</v>
      </c>
      <c r="Z56" s="57">
        <f t="shared" si="14"/>
        <v>0.13719584311207991</v>
      </c>
      <c r="AA56" s="59">
        <v>0</v>
      </c>
      <c r="AB56" s="28">
        <f t="shared" si="15"/>
        <v>0</v>
      </c>
      <c r="AC56" s="28">
        <f t="shared" si="16"/>
        <v>0</v>
      </c>
    </row>
    <row r="57" spans="2:29">
      <c r="B57" s="8">
        <f t="shared" si="5"/>
        <v>46</v>
      </c>
      <c r="D57" s="3">
        <v>44033</v>
      </c>
      <c r="E57" s="4">
        <v>9162.5146480000003</v>
      </c>
      <c r="F57" s="4">
        <v>9407.2626949999994</v>
      </c>
      <c r="G57" s="4">
        <v>9149.3896480000003</v>
      </c>
      <c r="H57" s="4">
        <v>9374.8876949999994</v>
      </c>
      <c r="I57" s="5">
        <v>18069581956</v>
      </c>
      <c r="J57" s="37">
        <v>9374.8876949999994</v>
      </c>
      <c r="L57" s="51">
        <f t="shared" si="11"/>
        <v>2.2986788500953148E-2</v>
      </c>
      <c r="M57" s="71">
        <f t="shared" si="0"/>
        <v>2.2986788500953148E-2</v>
      </c>
      <c r="N57" s="71" t="str">
        <f t="shared" si="1"/>
        <v/>
      </c>
      <c r="O57" s="75">
        <f t="shared" si="12"/>
        <v>2.7714013354699394E-2</v>
      </c>
      <c r="P57" s="71" t="str">
        <f t="shared" si="13"/>
        <v/>
      </c>
      <c r="Q57" s="80">
        <f t="shared" si="6"/>
        <v>992.29415767410046</v>
      </c>
      <c r="R57" s="80">
        <f t="shared" si="7"/>
        <v>826.90787291454592</v>
      </c>
      <c r="S57" s="81">
        <f t="shared" si="8"/>
        <v>-3.6943325705340868E-4</v>
      </c>
      <c r="T57" s="81">
        <f t="shared" si="9"/>
        <v>-7.0842353095839083E-3</v>
      </c>
      <c r="U57" s="114">
        <f>IF(H57&lt;&gt;"",MAX(Q$13:Q57),"")</f>
        <v>1003.3204291325363</v>
      </c>
      <c r="V57" s="115">
        <f t="shared" si="10"/>
        <v>1.0989780670537241E-2</v>
      </c>
      <c r="W57" s="114">
        <f>IF(I57&lt;&gt;"",MAX(R$13:R57),"")</f>
        <v>1064.7961311898571</v>
      </c>
      <c r="X57" s="115">
        <f t="shared" si="4"/>
        <v>0.22341202349174838</v>
      </c>
      <c r="Z57" s="57">
        <f t="shared" si="14"/>
        <v>0.15395214130117213</v>
      </c>
      <c r="AA57" s="59">
        <v>0</v>
      </c>
      <c r="AB57" s="28">
        <f t="shared" si="15"/>
        <v>0</v>
      </c>
      <c r="AC57" s="28">
        <f t="shared" si="16"/>
        <v>0</v>
      </c>
    </row>
    <row r="58" spans="2:29">
      <c r="B58" s="8">
        <f t="shared" si="5"/>
        <v>47</v>
      </c>
      <c r="D58" s="3">
        <v>44034</v>
      </c>
      <c r="E58" s="4">
        <v>9375.0800780000009</v>
      </c>
      <c r="F58" s="4">
        <v>9530.5185550000006</v>
      </c>
      <c r="G58" s="4">
        <v>9319.6533199999994</v>
      </c>
      <c r="H58" s="4">
        <v>9525.3632809999999</v>
      </c>
      <c r="I58" s="5">
        <v>16532254884</v>
      </c>
      <c r="J58" s="37">
        <v>9525.3632809999999</v>
      </c>
      <c r="L58" s="51">
        <f t="shared" si="11"/>
        <v>1.6050921450531552E-2</v>
      </c>
      <c r="M58" s="71">
        <f t="shared" si="0"/>
        <v>1.6050921450531552E-2</v>
      </c>
      <c r="N58" s="71" t="str">
        <f t="shared" si="1"/>
        <v/>
      </c>
      <c r="O58" s="75">
        <f t="shared" si="12"/>
        <v>2.7714013354699394E-2</v>
      </c>
      <c r="P58" s="71" t="str">
        <f t="shared" si="13"/>
        <v/>
      </c>
      <c r="Q58" s="80">
        <f t="shared" si="6"/>
        <v>995.8800860022659</v>
      </c>
      <c r="R58" s="80">
        <f t="shared" si="7"/>
        <v>884.21059947961032</v>
      </c>
      <c r="S58" s="81">
        <f t="shared" si="8"/>
        <v>3.6137755124656668E-3</v>
      </c>
      <c r="T58" s="81">
        <f t="shared" si="9"/>
        <v>6.9297594619692537E-2</v>
      </c>
      <c r="U58" s="114">
        <f>IF(H58&lt;&gt;"",MAX(Q$13:Q58),"")</f>
        <v>1003.3204291325363</v>
      </c>
      <c r="V58" s="115">
        <f t="shared" si="10"/>
        <v>7.4157197583460954E-3</v>
      </c>
      <c r="W58" s="114">
        <f>IF(I58&lt;&gt;"",MAX(R$13:R58),"")</f>
        <v>1064.7961311898571</v>
      </c>
      <c r="X58" s="115">
        <f t="shared" si="4"/>
        <v>0.1695963447091523</v>
      </c>
      <c r="Z58" s="57">
        <f t="shared" si="14"/>
        <v>0.17070843949026435</v>
      </c>
      <c r="AA58" s="59">
        <v>1</v>
      </c>
      <c r="AB58" s="28">
        <f t="shared" si="15"/>
        <v>1</v>
      </c>
      <c r="AC58" s="28">
        <f t="shared" si="16"/>
        <v>0</v>
      </c>
    </row>
    <row r="59" spans="2:29">
      <c r="B59" s="8">
        <f t="shared" si="5"/>
        <v>48</v>
      </c>
      <c r="D59" s="3">
        <v>44035</v>
      </c>
      <c r="E59" s="4">
        <v>9527.1416019999997</v>
      </c>
      <c r="F59" s="4">
        <v>9610.2470699999994</v>
      </c>
      <c r="G59" s="4">
        <v>9483.0039059999999</v>
      </c>
      <c r="H59" s="4">
        <v>9581.0722659999992</v>
      </c>
      <c r="I59" s="5">
        <v>18146399002</v>
      </c>
      <c r="J59" s="37">
        <v>9581.0722659999992</v>
      </c>
      <c r="L59" s="51">
        <f t="shared" si="11"/>
        <v>5.8484892761119234E-3</v>
      </c>
      <c r="M59" s="71">
        <f t="shared" si="0"/>
        <v>5.8484892761119234E-3</v>
      </c>
      <c r="N59" s="71" t="str">
        <f t="shared" si="1"/>
        <v/>
      </c>
      <c r="O59" s="75">
        <f t="shared" si="12"/>
        <v>2.7714013354699394E-2</v>
      </c>
      <c r="P59" s="71" t="str">
        <f t="shared" si="13"/>
        <v/>
      </c>
      <c r="Q59" s="80">
        <f t="shared" si="6"/>
        <v>998.39307095611321</v>
      </c>
      <c r="R59" s="80">
        <f t="shared" si="7"/>
        <v>926.9959945292801</v>
      </c>
      <c r="S59" s="81">
        <f t="shared" si="8"/>
        <v>2.5233810668261469E-3</v>
      </c>
      <c r="T59" s="81">
        <f t="shared" si="9"/>
        <v>4.8388240397537086E-2</v>
      </c>
      <c r="U59" s="114">
        <f>IF(H59&lt;&gt;"",MAX(Q$13:Q59),"")</f>
        <v>1003.3204291325363</v>
      </c>
      <c r="V59" s="115">
        <f t="shared" si="10"/>
        <v>4.9110513783550136E-3</v>
      </c>
      <c r="W59" s="114">
        <f>IF(I59&lt;&gt;"",MAX(R$13:R59),"")</f>
        <v>1064.7961311898571</v>
      </c>
      <c r="X59" s="115">
        <f t="shared" si="4"/>
        <v>0.12941457300994519</v>
      </c>
      <c r="Z59" s="57">
        <f t="shared" si="14"/>
        <v>0.18746473767935656</v>
      </c>
      <c r="AA59" s="59">
        <v>0</v>
      </c>
      <c r="AB59" s="28">
        <f t="shared" si="15"/>
        <v>0</v>
      </c>
      <c r="AC59" s="28">
        <f t="shared" si="16"/>
        <v>0</v>
      </c>
    </row>
    <row r="60" spans="2:29">
      <c r="B60" s="8">
        <f t="shared" si="5"/>
        <v>49</v>
      </c>
      <c r="D60" s="3">
        <v>44036</v>
      </c>
      <c r="E60" s="4">
        <v>9585.5146480000003</v>
      </c>
      <c r="F60" s="4">
        <v>9623.3369139999995</v>
      </c>
      <c r="G60" s="4">
        <v>9481.4541019999997</v>
      </c>
      <c r="H60" s="4">
        <v>9536.8925780000009</v>
      </c>
      <c r="I60" s="5">
        <v>16552768325</v>
      </c>
      <c r="J60" s="37">
        <v>9536.8925780000009</v>
      </c>
      <c r="L60" s="51">
        <f t="shared" si="11"/>
        <v>-4.6111423412155128E-3</v>
      </c>
      <c r="M60" s="71" t="str">
        <f t="shared" si="0"/>
        <v/>
      </c>
      <c r="N60" s="71">
        <f t="shared" si="1"/>
        <v>-4.6111423412155128E-3</v>
      </c>
      <c r="O60" s="75" t="str">
        <f t="shared" si="12"/>
        <v/>
      </c>
      <c r="P60" s="71">
        <f t="shared" si="13"/>
        <v>2.4302029772152962E-2</v>
      </c>
      <c r="Q60" s="80">
        <f t="shared" si="6"/>
        <v>999.31104019222892</v>
      </c>
      <c r="R60" s="80">
        <f t="shared" si="7"/>
        <v>943.34010976614081</v>
      </c>
      <c r="S60" s="81">
        <f t="shared" si="8"/>
        <v>9.194467217572555E-4</v>
      </c>
      <c r="T60" s="81">
        <f t="shared" si="9"/>
        <v>1.7631268455652993E-2</v>
      </c>
      <c r="U60" s="114">
        <f>IF(H60&lt;&gt;"",MAX(Q$13:Q60),"")</f>
        <v>1003.3204291325363</v>
      </c>
      <c r="V60" s="115">
        <f t="shared" si="10"/>
        <v>3.9961201066880392E-3</v>
      </c>
      <c r="W60" s="114">
        <f>IF(I60&lt;&gt;"",MAX(R$13:R60),"")</f>
        <v>1064.7961311898571</v>
      </c>
      <c r="X60" s="115">
        <f t="shared" si="4"/>
        <v>0.11406504763310432</v>
      </c>
      <c r="Z60" s="57">
        <f t="shared" si="14"/>
        <v>0.20422103586844878</v>
      </c>
      <c r="AA60" s="59">
        <v>0</v>
      </c>
      <c r="AB60" s="28">
        <f t="shared" si="15"/>
        <v>0</v>
      </c>
      <c r="AC60" s="28">
        <f t="shared" si="16"/>
        <v>0</v>
      </c>
    </row>
    <row r="61" spans="2:29">
      <c r="B61" s="8">
        <f t="shared" si="5"/>
        <v>50</v>
      </c>
      <c r="D61" s="3">
        <v>44037</v>
      </c>
      <c r="E61" s="4">
        <v>9539.4853519999997</v>
      </c>
      <c r="F61" s="4">
        <v>9704.5566409999992</v>
      </c>
      <c r="G61" s="4">
        <v>9530.2119139999995</v>
      </c>
      <c r="H61" s="4">
        <v>9677.1132809999999</v>
      </c>
      <c r="I61" s="5">
        <v>16610070933</v>
      </c>
      <c r="J61" s="37">
        <v>9677.1132809999999</v>
      </c>
      <c r="L61" s="51">
        <f t="shared" si="11"/>
        <v>1.4702976032619386E-2</v>
      </c>
      <c r="M61" s="71">
        <f t="shared" si="0"/>
        <v>1.4702976032619386E-2</v>
      </c>
      <c r="N61" s="71" t="str">
        <f t="shared" si="1"/>
        <v/>
      </c>
      <c r="O61" s="75">
        <f t="shared" si="12"/>
        <v>2.7714013354699394E-2</v>
      </c>
      <c r="P61" s="71" t="str">
        <f t="shared" si="13"/>
        <v/>
      </c>
      <c r="Q61" s="80">
        <f t="shared" si="6"/>
        <v>998.5866174350914</v>
      </c>
      <c r="R61" s="80">
        <f t="shared" si="7"/>
        <v>930.22666807859787</v>
      </c>
      <c r="S61" s="81">
        <f t="shared" si="8"/>
        <v>-7.2492219939668257E-4</v>
      </c>
      <c r="T61" s="81">
        <f t="shared" si="9"/>
        <v>-1.3901075075450575E-2</v>
      </c>
      <c r="U61" s="114">
        <f>IF(H61&lt;&gt;"",MAX(Q$13:Q61),"")</f>
        <v>1003.3204291325363</v>
      </c>
      <c r="V61" s="115">
        <f t="shared" si="10"/>
        <v>4.718145429907894E-3</v>
      </c>
      <c r="W61" s="114">
        <f>IF(I61&lt;&gt;"",MAX(R$13:R61),"")</f>
        <v>1064.7961311898571</v>
      </c>
      <c r="X61" s="115">
        <f t="shared" si="4"/>
        <v>0.12638049591792233</v>
      </c>
    </row>
    <row r="62" spans="2:29">
      <c r="B62" s="8">
        <f t="shared" si="5"/>
        <v>51</v>
      </c>
      <c r="D62" s="3">
        <v>44038</v>
      </c>
      <c r="E62" s="4">
        <v>9680.234375</v>
      </c>
      <c r="F62" s="4">
        <v>10023.807617</v>
      </c>
      <c r="G62" s="4">
        <v>9652.8476559999999</v>
      </c>
      <c r="H62" s="4">
        <v>9905.1669920000004</v>
      </c>
      <c r="I62" s="5">
        <v>20507998997</v>
      </c>
      <c r="J62" s="37">
        <v>9905.1669920000004</v>
      </c>
      <c r="L62" s="51">
        <f t="shared" si="11"/>
        <v>2.3566295482740696E-2</v>
      </c>
      <c r="M62" s="71">
        <f t="shared" si="0"/>
        <v>2.3566295482740696E-2</v>
      </c>
      <c r="N62" s="71" t="str">
        <f t="shared" si="1"/>
        <v/>
      </c>
      <c r="O62" s="75">
        <f t="shared" si="12"/>
        <v>2.7714013354699394E-2</v>
      </c>
      <c r="P62" s="71" t="str">
        <f t="shared" si="13"/>
        <v/>
      </c>
      <c r="Q62" s="80">
        <f t="shared" si="6"/>
        <v>1000.8948196934875</v>
      </c>
      <c r="R62" s="80">
        <f t="shared" si="7"/>
        <v>971.45862005158313</v>
      </c>
      <c r="S62" s="81">
        <f t="shared" si="8"/>
        <v>2.3114692487316013E-3</v>
      </c>
      <c r="T62" s="81">
        <f t="shared" si="9"/>
        <v>4.4324629026332607E-2</v>
      </c>
      <c r="U62" s="114">
        <f>IF(H62&lt;&gt;"",MAX(Q$13:Q62),"")</f>
        <v>1003.3204291325363</v>
      </c>
      <c r="V62" s="115">
        <f t="shared" si="10"/>
        <v>2.4175820292485772E-3</v>
      </c>
      <c r="W62" s="114">
        <f>IF(I62&lt;&gt;"",MAX(R$13:R62),"")</f>
        <v>1064.7961311898571</v>
      </c>
      <c r="X62" s="115">
        <f t="shared" si="4"/>
        <v>8.76576354893156E-2</v>
      </c>
    </row>
    <row r="63" spans="2:29">
      <c r="B63" s="8">
        <f t="shared" si="5"/>
        <v>52</v>
      </c>
      <c r="D63" s="3">
        <v>44039</v>
      </c>
      <c r="E63" s="4">
        <v>9905.2177730000003</v>
      </c>
      <c r="F63" s="4">
        <v>11298.221680000001</v>
      </c>
      <c r="G63" s="4">
        <v>9903.9697269999997</v>
      </c>
      <c r="H63" s="4">
        <v>10990.873046999999</v>
      </c>
      <c r="I63" s="5">
        <v>35359749590</v>
      </c>
      <c r="J63" s="37">
        <v>10990.873046999999</v>
      </c>
      <c r="L63" s="51">
        <f t="shared" si="11"/>
        <v>0.1096100707718386</v>
      </c>
      <c r="M63" s="71">
        <f t="shared" si="0"/>
        <v>0.1096100707718386</v>
      </c>
      <c r="N63" s="71" t="str">
        <f t="shared" si="1"/>
        <v/>
      </c>
      <c r="O63" s="75">
        <f t="shared" si="12"/>
        <v>2.7714013354699394E-2</v>
      </c>
      <c r="P63" s="71" t="str">
        <f t="shared" si="13"/>
        <v/>
      </c>
      <c r="Q63" s="80">
        <f t="shared" si="6"/>
        <v>1004.6030152655179</v>
      </c>
      <c r="R63" s="80">
        <f t="shared" si="7"/>
        <v>1040.4755258955572</v>
      </c>
      <c r="S63" s="81">
        <f t="shared" si="8"/>
        <v>3.7048803721113632E-3</v>
      </c>
      <c r="T63" s="81">
        <f t="shared" si="9"/>
        <v>7.1044617258436915E-2</v>
      </c>
      <c r="U63" s="114">
        <f>IF(H63&lt;&gt;"",MAX(Q$13:Q63),"")</f>
        <v>1004.6030152655179</v>
      </c>
      <c r="V63" s="115">
        <f t="shared" si="10"/>
        <v>0</v>
      </c>
      <c r="W63" s="114">
        <f>IF(I63&lt;&gt;"",MAX(R$13:R63),"")</f>
        <v>1064.7961311898571</v>
      </c>
      <c r="X63" s="115">
        <f t="shared" si="4"/>
        <v>2.2840621393996563E-2</v>
      </c>
    </row>
    <row r="64" spans="2:29">
      <c r="B64" s="8">
        <f t="shared" si="5"/>
        <v>53</v>
      </c>
      <c r="D64" s="3">
        <v>44040</v>
      </c>
      <c r="E64" s="4">
        <v>11017.463867</v>
      </c>
      <c r="F64" s="4">
        <v>11204.327148</v>
      </c>
      <c r="G64" s="4">
        <v>10632.631836</v>
      </c>
      <c r="H64" s="4">
        <v>10912.823242</v>
      </c>
      <c r="I64" s="5">
        <v>28766551142</v>
      </c>
      <c r="J64" s="37">
        <v>10912.823242</v>
      </c>
      <c r="L64" s="51">
        <f t="shared" si="11"/>
        <v>-7.1013289541455027E-3</v>
      </c>
      <c r="M64" s="71" t="str">
        <f t="shared" si="0"/>
        <v/>
      </c>
      <c r="N64" s="71">
        <f t="shared" si="1"/>
        <v>-7.1013289541455027E-3</v>
      </c>
      <c r="O64" s="75" t="str">
        <f t="shared" si="12"/>
        <v/>
      </c>
      <c r="P64" s="71">
        <f t="shared" si="13"/>
        <v>2.4302029772152962E-2</v>
      </c>
      <c r="Q64" s="80">
        <f t="shared" si="6"/>
        <v>1021.9142404719547</v>
      </c>
      <c r="R64" s="80">
        <f t="shared" si="7"/>
        <v>1384.2884416971576</v>
      </c>
      <c r="S64" s="81">
        <f t="shared" si="8"/>
        <v>1.7231906477865211E-2</v>
      </c>
      <c r="T64" s="81">
        <f t="shared" si="9"/>
        <v>0.33043825370680779</v>
      </c>
      <c r="U64" s="114">
        <f>IF(H64&lt;&gt;"",MAX(Q$13:Q64),"")</f>
        <v>1021.9142404719547</v>
      </c>
      <c r="V64" s="115">
        <f t="shared" si="10"/>
        <v>0</v>
      </c>
      <c r="W64" s="114">
        <f>IF(I64&lt;&gt;"",MAX(R$13:R64),"")</f>
        <v>1384.2884416971576</v>
      </c>
      <c r="X64" s="115">
        <f t="shared" si="4"/>
        <v>0</v>
      </c>
    </row>
    <row r="65" spans="2:24">
      <c r="B65" s="8">
        <f t="shared" si="5"/>
        <v>54</v>
      </c>
      <c r="D65" s="3">
        <v>44041</v>
      </c>
      <c r="E65" s="4">
        <v>10912.953125</v>
      </c>
      <c r="F65" s="4">
        <v>11304.397461</v>
      </c>
      <c r="G65" s="4">
        <v>10856.141602</v>
      </c>
      <c r="H65" s="4">
        <v>11100.467773</v>
      </c>
      <c r="I65" s="5">
        <v>24617249715</v>
      </c>
      <c r="J65" s="37">
        <v>11100.467773</v>
      </c>
      <c r="L65" s="51">
        <f t="shared" si="11"/>
        <v>1.7194865786684277E-2</v>
      </c>
      <c r="M65" s="71">
        <f t="shared" si="0"/>
        <v>1.7194865786684277E-2</v>
      </c>
      <c r="N65" s="71" t="str">
        <f t="shared" si="1"/>
        <v/>
      </c>
      <c r="O65" s="75">
        <f t="shared" si="12"/>
        <v>2.7714013354699394E-2</v>
      </c>
      <c r="P65" s="71" t="str">
        <f t="shared" si="13"/>
        <v/>
      </c>
      <c r="Q65" s="80">
        <f t="shared" si="6"/>
        <v>1020.7733683898399</v>
      </c>
      <c r="R65" s="80">
        <f t="shared" si="7"/>
        <v>1354.6533630731415</v>
      </c>
      <c r="S65" s="81">
        <f t="shared" si="8"/>
        <v>-1.1164068734259569E-3</v>
      </c>
      <c r="T65" s="81">
        <f t="shared" si="9"/>
        <v>-2.1408167352523044E-2</v>
      </c>
      <c r="U65" s="114">
        <f>IF(H65&lt;&gt;"",MAX(Q$13:Q65),"")</f>
        <v>1021.9142404719547</v>
      </c>
      <c r="V65" s="115">
        <f t="shared" si="10"/>
        <v>1.1164068734259569E-3</v>
      </c>
      <c r="W65" s="114">
        <f>IF(I65&lt;&gt;"",MAX(R$13:R65),"")</f>
        <v>1384.2884416971576</v>
      </c>
      <c r="X65" s="115">
        <f t="shared" si="4"/>
        <v>2.1408167352523044E-2</v>
      </c>
    </row>
    <row r="66" spans="2:24">
      <c r="B66" s="8">
        <f t="shared" si="5"/>
        <v>55</v>
      </c>
      <c r="D66" s="3">
        <v>44042</v>
      </c>
      <c r="E66" s="4">
        <v>11099.833008</v>
      </c>
      <c r="F66" s="4">
        <v>11169.356444999999</v>
      </c>
      <c r="G66" s="4">
        <v>10895.455078000001</v>
      </c>
      <c r="H66" s="4">
        <v>11111.213867</v>
      </c>
      <c r="I66" s="5">
        <v>22857247901</v>
      </c>
      <c r="J66" s="37">
        <v>11111.213867</v>
      </c>
      <c r="L66" s="51">
        <f t="shared" si="11"/>
        <v>9.6807578020619012E-4</v>
      </c>
      <c r="M66" s="71">
        <f t="shared" si="0"/>
        <v>9.6807578020619012E-4</v>
      </c>
      <c r="N66" s="71" t="str">
        <f t="shared" si="1"/>
        <v/>
      </c>
      <c r="O66" s="75">
        <f t="shared" si="12"/>
        <v>2.7714013354699394E-2</v>
      </c>
      <c r="P66" s="71" t="str">
        <f t="shared" si="13"/>
        <v/>
      </c>
      <c r="Q66" s="80">
        <f t="shared" si="6"/>
        <v>1023.5327450847843</v>
      </c>
      <c r="R66" s="80">
        <f t="shared" si="7"/>
        <v>1424.8743339956886</v>
      </c>
      <c r="S66" s="81">
        <f t="shared" si="8"/>
        <v>2.703221675245171E-3</v>
      </c>
      <c r="T66" s="81">
        <f t="shared" si="9"/>
        <v>5.1836855712848351E-2</v>
      </c>
      <c r="U66" s="114">
        <f>IF(H66&lt;&gt;"",MAX(Q$13:Q66),"")</f>
        <v>1023.5327450847843</v>
      </c>
      <c r="V66" s="115">
        <f t="shared" si="10"/>
        <v>0</v>
      </c>
      <c r="W66" s="114">
        <f>IF(I66&lt;&gt;"",MAX(R$13:R66),"")</f>
        <v>1424.8743339956886</v>
      </c>
      <c r="X66" s="115">
        <f t="shared" si="4"/>
        <v>0</v>
      </c>
    </row>
    <row r="67" spans="2:24">
      <c r="B67" s="8">
        <f t="shared" si="5"/>
        <v>56</v>
      </c>
      <c r="D67" s="3">
        <v>44043</v>
      </c>
      <c r="E67" s="4">
        <v>11110.210938</v>
      </c>
      <c r="F67" s="4">
        <v>11415.864258</v>
      </c>
      <c r="G67" s="4">
        <v>10987.053711</v>
      </c>
      <c r="H67" s="4">
        <v>11323.466796999999</v>
      </c>
      <c r="I67" s="5">
        <v>23160469766</v>
      </c>
      <c r="J67" s="37">
        <v>11323.466796999999</v>
      </c>
      <c r="L67" s="51">
        <f t="shared" si="11"/>
        <v>1.9102587038701824E-2</v>
      </c>
      <c r="M67" s="71">
        <f t="shared" si="0"/>
        <v>1.9102587038701824E-2</v>
      </c>
      <c r="N67" s="71" t="str">
        <f t="shared" si="1"/>
        <v/>
      </c>
      <c r="O67" s="75">
        <f t="shared" si="12"/>
        <v>2.7714013354699394E-2</v>
      </c>
      <c r="P67" s="71" t="str">
        <f t="shared" si="13"/>
        <v/>
      </c>
      <c r="Q67" s="80">
        <f t="shared" si="6"/>
        <v>1023.6885187242882</v>
      </c>
      <c r="R67" s="80">
        <f t="shared" si="7"/>
        <v>1429.0327293667956</v>
      </c>
      <c r="S67" s="81">
        <f t="shared" si="8"/>
        <v>1.521921406539839E-4</v>
      </c>
      <c r="T67" s="81">
        <f t="shared" si="9"/>
        <v>2.918429556833857E-3</v>
      </c>
      <c r="U67" s="114">
        <f>IF(H67&lt;&gt;"",MAX(Q$13:Q67),"")</f>
        <v>1023.6885187242882</v>
      </c>
      <c r="V67" s="115">
        <f t="shared" si="10"/>
        <v>0</v>
      </c>
      <c r="W67" s="114">
        <f>IF(I67&lt;&gt;"",MAX(R$13:R67),"")</f>
        <v>1429.0327293667956</v>
      </c>
      <c r="X67" s="115">
        <f t="shared" si="4"/>
        <v>0</v>
      </c>
    </row>
    <row r="68" spans="2:24">
      <c r="B68" s="8">
        <f t="shared" si="5"/>
        <v>57</v>
      </c>
      <c r="D68" s="3">
        <v>44044</v>
      </c>
      <c r="E68" s="4">
        <v>11322.570313</v>
      </c>
      <c r="F68" s="4">
        <v>11794.775390999999</v>
      </c>
      <c r="G68" s="4">
        <v>11239.682617</v>
      </c>
      <c r="H68" s="4">
        <v>11759.592773</v>
      </c>
      <c r="I68" s="5">
        <v>26075670303</v>
      </c>
      <c r="J68" s="37">
        <v>11759.592773</v>
      </c>
      <c r="L68" s="51">
        <f t="shared" si="11"/>
        <v>3.8515234231582429E-2</v>
      </c>
      <c r="M68" s="71">
        <f t="shared" si="0"/>
        <v>3.8515234231582429E-2</v>
      </c>
      <c r="N68" s="71" t="str">
        <f t="shared" si="1"/>
        <v/>
      </c>
      <c r="O68" s="75">
        <f t="shared" si="12"/>
        <v>2.7714013354699394E-2</v>
      </c>
      <c r="P68" s="71" t="str">
        <f t="shared" si="13"/>
        <v/>
      </c>
      <c r="Q68" s="80">
        <f t="shared" si="6"/>
        <v>1026.7627949770817</v>
      </c>
      <c r="R68" s="80">
        <f t="shared" si="7"/>
        <v>1511.3278759211651</v>
      </c>
      <c r="S68" s="81">
        <f t="shared" si="8"/>
        <v>3.0031363999516447E-3</v>
      </c>
      <c r="T68" s="81">
        <f t="shared" si="9"/>
        <v>5.7588006812716142E-2</v>
      </c>
      <c r="U68" s="114">
        <f>IF(H68&lt;&gt;"",MAX(Q$13:Q68),"")</f>
        <v>1026.7627949770817</v>
      </c>
      <c r="V68" s="115">
        <f t="shared" si="10"/>
        <v>0</v>
      </c>
      <c r="W68" s="114">
        <f>IF(I68&lt;&gt;"",MAX(R$13:R68),"")</f>
        <v>1511.3278759211651</v>
      </c>
      <c r="X68" s="115">
        <f t="shared" si="4"/>
        <v>0</v>
      </c>
    </row>
    <row r="69" spans="2:24">
      <c r="B69" s="8">
        <f t="shared" si="5"/>
        <v>58</v>
      </c>
      <c r="D69" s="3">
        <v>44045</v>
      </c>
      <c r="E69" s="4">
        <v>11758.764648</v>
      </c>
      <c r="F69" s="4">
        <v>12034.144531</v>
      </c>
      <c r="G69" s="4">
        <v>11018.129883</v>
      </c>
      <c r="H69" s="4">
        <v>11053.614258</v>
      </c>
      <c r="I69" s="5">
        <v>27410067336</v>
      </c>
      <c r="J69" s="37">
        <v>11053.614258</v>
      </c>
      <c r="L69" s="51">
        <f t="shared" si="11"/>
        <v>-6.0034265524987029E-2</v>
      </c>
      <c r="M69" s="71" t="str">
        <f t="shared" si="0"/>
        <v/>
      </c>
      <c r="N69" s="71">
        <f t="shared" si="1"/>
        <v>-6.0034265524987029E-2</v>
      </c>
      <c r="O69" s="75" t="str">
        <f t="shared" si="12"/>
        <v/>
      </c>
      <c r="P69" s="71">
        <f t="shared" si="13"/>
        <v>2.4302029772152962E-2</v>
      </c>
      <c r="Q69" s="80">
        <f t="shared" si="6"/>
        <v>1032.9798618334335</v>
      </c>
      <c r="R69" s="80">
        <f t="shared" si="7"/>
        <v>1686.8092782764734</v>
      </c>
      <c r="S69" s="81">
        <f t="shared" si="8"/>
        <v>6.0550176601310568E-3</v>
      </c>
      <c r="T69" s="81">
        <f t="shared" si="9"/>
        <v>0.1161107428448318</v>
      </c>
      <c r="U69" s="114">
        <f>IF(H69&lt;&gt;"",MAX(Q$13:Q69),"")</f>
        <v>1032.9798618334335</v>
      </c>
      <c r="V69" s="115">
        <f t="shared" si="10"/>
        <v>0</v>
      </c>
      <c r="W69" s="114">
        <f>IF(I69&lt;&gt;"",MAX(R$13:R69),"")</f>
        <v>1686.8092782764734</v>
      </c>
      <c r="X69" s="115">
        <f t="shared" si="4"/>
        <v>0</v>
      </c>
    </row>
    <row r="70" spans="2:24">
      <c r="B70" s="8">
        <f t="shared" si="5"/>
        <v>59</v>
      </c>
      <c r="D70" s="3">
        <v>44046</v>
      </c>
      <c r="E70" s="4">
        <v>11043.768555000001</v>
      </c>
      <c r="F70" s="4">
        <v>11453.079102</v>
      </c>
      <c r="G70" s="4">
        <v>11012.415039</v>
      </c>
      <c r="H70" s="4">
        <v>11246.348633</v>
      </c>
      <c r="I70" s="5">
        <v>20271713443</v>
      </c>
      <c r="J70" s="37">
        <v>11246.348633</v>
      </c>
      <c r="L70" s="51">
        <f t="shared" si="11"/>
        <v>1.7436321776880259E-2</v>
      </c>
      <c r="M70" s="71">
        <f t="shared" si="0"/>
        <v>1.7436321776880259E-2</v>
      </c>
      <c r="N70" s="71" t="str">
        <f t="shared" si="1"/>
        <v/>
      </c>
      <c r="O70" s="75">
        <f t="shared" si="12"/>
        <v>2.7714013354699394E-2</v>
      </c>
      <c r="P70" s="71" t="str">
        <f t="shared" si="13"/>
        <v/>
      </c>
      <c r="Q70" s="80">
        <f t="shared" si="6"/>
        <v>1023.2305507668968</v>
      </c>
      <c r="R70" s="80">
        <f t="shared" si="7"/>
        <v>1381.5245755663443</v>
      </c>
      <c r="S70" s="81">
        <f t="shared" si="8"/>
        <v>-9.4380456258194023E-3</v>
      </c>
      <c r="T70" s="81">
        <f t="shared" si="9"/>
        <v>-0.18098353301806536</v>
      </c>
      <c r="U70" s="114">
        <f>IF(H70&lt;&gt;"",MAX(Q$13:Q70),"")</f>
        <v>1032.9798618334335</v>
      </c>
      <c r="V70" s="115">
        <f t="shared" si="10"/>
        <v>9.4380456258194023E-3</v>
      </c>
      <c r="W70" s="114">
        <f>IF(I70&lt;&gt;"",MAX(R$13:R70),"")</f>
        <v>1686.8092782764734</v>
      </c>
      <c r="X70" s="115">
        <f t="shared" si="4"/>
        <v>0.18098353301806536</v>
      </c>
    </row>
    <row r="71" spans="2:24">
      <c r="B71" s="8">
        <f t="shared" si="5"/>
        <v>60</v>
      </c>
      <c r="D71" s="3">
        <v>44047</v>
      </c>
      <c r="E71" s="4">
        <v>11246.203125</v>
      </c>
      <c r="F71" s="4">
        <v>11385.381836</v>
      </c>
      <c r="G71" s="4">
        <v>11094.145508</v>
      </c>
      <c r="H71" s="4">
        <v>11205.892578000001</v>
      </c>
      <c r="I71" s="5">
        <v>21250197042</v>
      </c>
      <c r="J71" s="37">
        <v>11205.892578000001</v>
      </c>
      <c r="L71" s="51">
        <f t="shared" si="11"/>
        <v>-3.5972613263374198E-3</v>
      </c>
      <c r="M71" s="71" t="str">
        <f t="shared" si="0"/>
        <v/>
      </c>
      <c r="N71" s="71">
        <f t="shared" si="1"/>
        <v>-3.5972613263374198E-3</v>
      </c>
      <c r="O71" s="75" t="str">
        <f t="shared" si="12"/>
        <v/>
      </c>
      <c r="P71" s="71">
        <f t="shared" si="13"/>
        <v>2.4302029772152962E-2</v>
      </c>
      <c r="Q71" s="80">
        <f t="shared" si="6"/>
        <v>1026.0354111238291</v>
      </c>
      <c r="R71" s="80">
        <f t="shared" si="7"/>
        <v>1454.1440915747094</v>
      </c>
      <c r="S71" s="81">
        <f t="shared" si="8"/>
        <v>2.7411812077249298E-3</v>
      </c>
      <c r="T71" s="81">
        <f t="shared" si="9"/>
        <v>5.2564765978625694E-2</v>
      </c>
      <c r="U71" s="114">
        <f>IF(H71&lt;&gt;"",MAX(Q$13:Q71),"")</f>
        <v>1032.9798618334335</v>
      </c>
      <c r="V71" s="115">
        <f t="shared" si="10"/>
        <v>6.7227358114015923E-3</v>
      </c>
      <c r="W71" s="114">
        <f>IF(I71&lt;&gt;"",MAX(R$13:R71),"")</f>
        <v>1686.8092782764734</v>
      </c>
      <c r="X71" s="115">
        <f t="shared" si="4"/>
        <v>0.13793212409851918</v>
      </c>
    </row>
    <row r="72" spans="2:24">
      <c r="B72" s="8">
        <f t="shared" si="5"/>
        <v>61</v>
      </c>
      <c r="D72" s="3">
        <v>44048</v>
      </c>
      <c r="E72" s="4">
        <v>11203.823242</v>
      </c>
      <c r="F72" s="4">
        <v>11786.617188</v>
      </c>
      <c r="G72" s="4">
        <v>11158.285156</v>
      </c>
      <c r="H72" s="4">
        <v>11747.022461</v>
      </c>
      <c r="I72" s="5">
        <v>24411254471</v>
      </c>
      <c r="J72" s="37">
        <v>11747.022461</v>
      </c>
      <c r="L72" s="51">
        <f t="shared" si="11"/>
        <v>4.8289761768944173E-2</v>
      </c>
      <c r="M72" s="71">
        <f t="shared" si="0"/>
        <v>4.8289761768944173E-2</v>
      </c>
      <c r="N72" s="71" t="str">
        <f t="shared" si="1"/>
        <v/>
      </c>
      <c r="O72" s="75">
        <f t="shared" si="12"/>
        <v>2.7714013354699394E-2</v>
      </c>
      <c r="P72" s="71" t="str">
        <f t="shared" si="13"/>
        <v/>
      </c>
      <c r="Q72" s="80">
        <f t="shared" si="6"/>
        <v>1025.4551583715349</v>
      </c>
      <c r="R72" s="80">
        <f t="shared" si="7"/>
        <v>1438.3745418862272</v>
      </c>
      <c r="S72" s="81">
        <f t="shared" si="8"/>
        <v>-5.6552897298023375E-4</v>
      </c>
      <c r="T72" s="81">
        <f t="shared" si="9"/>
        <v>-1.0844557826043988E-2</v>
      </c>
      <c r="U72" s="114">
        <f>IF(H72&lt;&gt;"",MAX(Q$13:Q72),"")</f>
        <v>1032.9798618334335</v>
      </c>
      <c r="V72" s="115">
        <f t="shared" si="10"/>
        <v>7.2844628825028401E-3</v>
      </c>
      <c r="W72" s="114">
        <f>IF(I72&lt;&gt;"",MAX(R$13:R72),"")</f>
        <v>1686.8092782764734</v>
      </c>
      <c r="X72" s="115">
        <f t="shared" si="4"/>
        <v>0.14728086902870763</v>
      </c>
    </row>
    <row r="73" spans="2:24">
      <c r="B73" s="8">
        <f t="shared" si="5"/>
        <v>62</v>
      </c>
      <c r="D73" s="3">
        <v>44049</v>
      </c>
      <c r="E73" s="4">
        <v>11749.871094</v>
      </c>
      <c r="F73" s="4">
        <v>11902.335938</v>
      </c>
      <c r="G73" s="4">
        <v>11598.713867</v>
      </c>
      <c r="H73" s="4">
        <v>11779.773438</v>
      </c>
      <c r="I73" s="5">
        <v>23400740340</v>
      </c>
      <c r="J73" s="37">
        <v>11779.773438</v>
      </c>
      <c r="L73" s="51">
        <f t="shared" si="11"/>
        <v>2.7880236978121697E-3</v>
      </c>
      <c r="M73" s="71">
        <f t="shared" si="0"/>
        <v>2.7880236978121697E-3</v>
      </c>
      <c r="N73" s="71" t="str">
        <f t="shared" si="1"/>
        <v/>
      </c>
      <c r="O73" s="75">
        <f t="shared" si="12"/>
        <v>2.7714013354699394E-2</v>
      </c>
      <c r="P73" s="71" t="str">
        <f t="shared" si="13"/>
        <v/>
      </c>
      <c r="Q73" s="80">
        <f t="shared" si="6"/>
        <v>1033.2400865045313</v>
      </c>
      <c r="R73" s="80">
        <f t="shared" si="7"/>
        <v>1647.7698329090631</v>
      </c>
      <c r="S73" s="81">
        <f t="shared" si="8"/>
        <v>7.5916806985096841E-3</v>
      </c>
      <c r="T73" s="81">
        <f t="shared" si="9"/>
        <v>0.14557772327383045</v>
      </c>
      <c r="U73" s="114">
        <f>IF(H73&lt;&gt;"",MAX(Q$13:Q73),"")</f>
        <v>1033.2400865045313</v>
      </c>
      <c r="V73" s="115">
        <f t="shared" si="10"/>
        <v>0</v>
      </c>
      <c r="W73" s="114">
        <f>IF(I73&lt;&gt;"",MAX(R$13:R73),"")</f>
        <v>1686.8092782764734</v>
      </c>
      <c r="X73" s="115">
        <f t="shared" si="4"/>
        <v>2.3143959349867682E-2</v>
      </c>
    </row>
    <row r="74" spans="2:24">
      <c r="B74" s="8">
        <f t="shared" si="5"/>
        <v>63</v>
      </c>
      <c r="D74" s="3">
        <v>44050</v>
      </c>
      <c r="E74" s="4">
        <v>11778.894531</v>
      </c>
      <c r="F74" s="4">
        <v>11898.038086</v>
      </c>
      <c r="G74" s="4">
        <v>11408.59375</v>
      </c>
      <c r="H74" s="4">
        <v>11601.472656</v>
      </c>
      <c r="I74" s="5">
        <v>23132312867</v>
      </c>
      <c r="J74" s="37">
        <v>11601.472656</v>
      </c>
      <c r="L74" s="51">
        <f t="shared" si="11"/>
        <v>-1.5136180923889908E-2</v>
      </c>
      <c r="M74" s="71" t="str">
        <f t="shared" si="0"/>
        <v/>
      </c>
      <c r="N74" s="71">
        <f t="shared" si="1"/>
        <v>-1.5136180923889908E-2</v>
      </c>
      <c r="O74" s="75" t="str">
        <f t="shared" si="12"/>
        <v/>
      </c>
      <c r="P74" s="71">
        <f t="shared" si="13"/>
        <v>2.4302029772152962E-2</v>
      </c>
      <c r="Q74" s="80">
        <f t="shared" si="6"/>
        <v>1033.6929638317317</v>
      </c>
      <c r="R74" s="80">
        <f t="shared" si="7"/>
        <v>1661.6192938142601</v>
      </c>
      <c r="S74" s="81">
        <f t="shared" si="8"/>
        <v>4.3830793357280129E-4</v>
      </c>
      <c r="T74" s="81">
        <f t="shared" si="9"/>
        <v>8.4049729692807773E-3</v>
      </c>
      <c r="U74" s="114">
        <f>IF(H74&lt;&gt;"",MAX(Q$13:Q74),"")</f>
        <v>1033.6929638317317</v>
      </c>
      <c r="V74" s="115">
        <f t="shared" si="10"/>
        <v>0</v>
      </c>
      <c r="W74" s="114">
        <f>IF(I74&lt;&gt;"",MAX(R$13:R74),"")</f>
        <v>1686.8092782764734</v>
      </c>
      <c r="X74" s="115">
        <f t="shared" si="4"/>
        <v>1.4933510733324606E-2</v>
      </c>
    </row>
    <row r="75" spans="2:24">
      <c r="B75" s="8">
        <f t="shared" si="5"/>
        <v>64</v>
      </c>
      <c r="D75" s="3">
        <v>44051</v>
      </c>
      <c r="E75" s="4">
        <v>11604.553711</v>
      </c>
      <c r="F75" s="4">
        <v>11800.064453000001</v>
      </c>
      <c r="G75" s="4">
        <v>11558.431640999999</v>
      </c>
      <c r="H75" s="4">
        <v>11754.045898</v>
      </c>
      <c r="I75" s="5">
        <v>17572057837</v>
      </c>
      <c r="J75" s="37">
        <v>11754.045898</v>
      </c>
      <c r="L75" s="51">
        <f t="shared" si="11"/>
        <v>1.3151196104495666E-2</v>
      </c>
      <c r="M75" s="71">
        <f t="shared" si="0"/>
        <v>1.3151196104495666E-2</v>
      </c>
      <c r="N75" s="71" t="str">
        <f t="shared" si="1"/>
        <v/>
      </c>
      <c r="O75" s="75">
        <f t="shared" si="12"/>
        <v>2.7714013354699394E-2</v>
      </c>
      <c r="P75" s="71" t="str">
        <f t="shared" si="13"/>
        <v/>
      </c>
      <c r="Q75" s="80">
        <f t="shared" si="6"/>
        <v>1031.2332151237233</v>
      </c>
      <c r="R75" s="80">
        <f t="shared" si="7"/>
        <v>1585.7986100285814</v>
      </c>
      <c r="S75" s="81">
        <f t="shared" si="8"/>
        <v>-2.3795738135727884E-3</v>
      </c>
      <c r="T75" s="81">
        <f t="shared" si="9"/>
        <v>-4.5630599059566679E-2</v>
      </c>
      <c r="U75" s="114">
        <f>IF(H75&lt;&gt;"",MAX(Q$13:Q75),"")</f>
        <v>1033.6929638317317</v>
      </c>
      <c r="V75" s="115">
        <f t="shared" si="10"/>
        <v>2.3795738135727884E-3</v>
      </c>
      <c r="W75" s="114">
        <f>IF(I75&lt;&gt;"",MAX(R$13:R75),"")</f>
        <v>1686.8092782764734</v>
      </c>
      <c r="X75" s="115">
        <f t="shared" si="4"/>
        <v>5.988268475206715E-2</v>
      </c>
    </row>
    <row r="76" spans="2:24">
      <c r="B76" s="8">
        <f t="shared" si="5"/>
        <v>65</v>
      </c>
      <c r="D76" s="3">
        <v>44052</v>
      </c>
      <c r="E76" s="4">
        <v>11737.325194999999</v>
      </c>
      <c r="F76" s="4">
        <v>11806.056640999999</v>
      </c>
      <c r="G76" s="4">
        <v>11548.784180000001</v>
      </c>
      <c r="H76" s="4">
        <v>11675.739258</v>
      </c>
      <c r="I76" s="5">
        <v>17489608833</v>
      </c>
      <c r="J76" s="37">
        <v>11675.739258</v>
      </c>
      <c r="L76" s="51">
        <f t="shared" si="11"/>
        <v>-6.6621009207837867E-3</v>
      </c>
      <c r="M76" s="71" t="str">
        <f t="shared" si="0"/>
        <v/>
      </c>
      <c r="N76" s="71">
        <f t="shared" si="1"/>
        <v>-6.6621009207837867E-3</v>
      </c>
      <c r="O76" s="75" t="str">
        <f t="shared" si="12"/>
        <v/>
      </c>
      <c r="P76" s="71">
        <f t="shared" si="13"/>
        <v>2.4302029772152962E-2</v>
      </c>
      <c r="Q76" s="80">
        <f t="shared" si="6"/>
        <v>1033.3653025913659</v>
      </c>
      <c r="R76" s="80">
        <f t="shared" si="7"/>
        <v>1648.6700122958109</v>
      </c>
      <c r="S76" s="81">
        <f t="shared" si="8"/>
        <v>2.0675124078375351E-3</v>
      </c>
      <c r="T76" s="81">
        <f t="shared" si="9"/>
        <v>3.9646523757576269E-2</v>
      </c>
      <c r="U76" s="114">
        <f>IF(H76&lt;&gt;"",MAX(Q$13:Q76),"")</f>
        <v>1033.6929638317317</v>
      </c>
      <c r="V76" s="115">
        <f t="shared" si="10"/>
        <v>3.1698120412004815E-4</v>
      </c>
      <c r="W76" s="114">
        <f>IF(I76&lt;&gt;"",MAX(R$13:R76),"")</f>
        <v>1686.8092782764734</v>
      </c>
      <c r="X76" s="115">
        <f t="shared" si="4"/>
        <v>2.26103012781812E-2</v>
      </c>
    </row>
    <row r="77" spans="2:24">
      <c r="B77" s="8">
        <f t="shared" si="5"/>
        <v>66</v>
      </c>
      <c r="D77" s="3">
        <v>44053</v>
      </c>
      <c r="E77" s="4">
        <v>11662.256836</v>
      </c>
      <c r="F77" s="4">
        <v>12045.140625</v>
      </c>
      <c r="G77" s="4">
        <v>11662.256836</v>
      </c>
      <c r="H77" s="4">
        <v>11878.111328000001</v>
      </c>
      <c r="I77" s="5">
        <v>26114112569</v>
      </c>
      <c r="J77" s="37">
        <v>11878.111328000001</v>
      </c>
      <c r="L77" s="51">
        <f t="shared" si="11"/>
        <v>1.7332698643585998E-2</v>
      </c>
      <c r="M77" s="71">
        <f t="shared" ref="M77:M140" si="17">IF($L77&gt;0,$L77,"")</f>
        <v>1.7332698643585998E-2</v>
      </c>
      <c r="N77" s="71" t="str">
        <f t="shared" ref="N77:N140" si="18">IF($L77&lt;0,$L77,"")</f>
        <v/>
      </c>
      <c r="O77" s="75">
        <f t="shared" si="12"/>
        <v>2.7714013354699394E-2</v>
      </c>
      <c r="P77" s="71" t="str">
        <f t="shared" si="13"/>
        <v/>
      </c>
      <c r="Q77" s="80">
        <f t="shared" si="6"/>
        <v>1032.2830018568502</v>
      </c>
      <c r="R77" s="80">
        <f t="shared" si="7"/>
        <v>1615.5580585967166</v>
      </c>
      <c r="S77" s="81">
        <f t="shared" si="8"/>
        <v>-1.0473554045230538E-3</v>
      </c>
      <c r="T77" s="81">
        <f t="shared" si="9"/>
        <v>-2.0084039530133269E-2</v>
      </c>
      <c r="U77" s="114">
        <f>IF(H77&lt;&gt;"",MAX(Q$13:Q77),"")</f>
        <v>1033.6929638317317</v>
      </c>
      <c r="V77" s="115">
        <f t="shared" si="10"/>
        <v>1.3640046166658593E-3</v>
      </c>
      <c r="W77" s="114">
        <f>IF(I77&lt;&gt;"",MAX(R$13:R77),"")</f>
        <v>1686.8092782764734</v>
      </c>
      <c r="X77" s="115">
        <f t="shared" ref="X77:X119" si="19">IF(H77&lt;&gt;"",1-R77/W77,"")</f>
        <v>4.2240234623655226E-2</v>
      </c>
    </row>
    <row r="78" spans="2:24">
      <c r="B78" s="8">
        <f t="shared" ref="B78:B141" si="20">1+B77</f>
        <v>67</v>
      </c>
      <c r="D78" s="3">
        <v>44054</v>
      </c>
      <c r="E78" s="4">
        <v>11881.647461</v>
      </c>
      <c r="F78" s="4">
        <v>11932.710938</v>
      </c>
      <c r="G78" s="4">
        <v>11195.708984000001</v>
      </c>
      <c r="H78" s="4">
        <v>11410.525390999999</v>
      </c>
      <c r="I78" s="5">
        <v>27039782640</v>
      </c>
      <c r="J78" s="37">
        <v>11410.525390999999</v>
      </c>
      <c r="L78" s="51">
        <f t="shared" ref="L78:L119" si="21">IF(H78&lt;&gt;"",J78/J77-1,"")</f>
        <v>-3.9365343873968617E-2</v>
      </c>
      <c r="M78" s="71" t="str">
        <f t="shared" si="17"/>
        <v/>
      </c>
      <c r="N78" s="71">
        <f t="shared" si="18"/>
        <v>-3.9365343873968617E-2</v>
      </c>
      <c r="O78" s="75" t="str">
        <f t="shared" si="12"/>
        <v/>
      </c>
      <c r="P78" s="71">
        <f t="shared" si="13"/>
        <v>2.4302029772152962E-2</v>
      </c>
      <c r="Q78" s="80">
        <f t="shared" ref="Q78:Q119" si="22">IF($H77&lt;&gt;"",Q77*(1+S$9*$L77),"")</f>
        <v>1035.0958600159047</v>
      </c>
      <c r="R78" s="80">
        <f t="shared" ref="R78:R119" si="23">IF($H77&lt;&gt;"",R77*(1+T$9*$L77),"")</f>
        <v>1699.9748063206316</v>
      </c>
      <c r="S78" s="81">
        <f t="shared" ref="S78:S119" si="24">IF($J77&lt;&gt;"",Q78/Q77-1,"")</f>
        <v>2.7248905135459633E-3</v>
      </c>
      <c r="T78" s="81">
        <f t="shared" ref="T78:T119" si="25">IF($J77&lt;&gt;"",R78/R77-1,"")</f>
        <v>5.2252376369091857E-2</v>
      </c>
      <c r="U78" s="114">
        <f>IF(H78&lt;&gt;"",MAX(Q$13:Q78),"")</f>
        <v>1035.0958600159047</v>
      </c>
      <c r="V78" s="115">
        <f t="shared" ref="V78:V119" si="26">IF(H78&lt;&gt;"",1-Q78/U78,"")</f>
        <v>0</v>
      </c>
      <c r="W78" s="114">
        <f>IF(I78&lt;&gt;"",MAX(R$13:R78),"")</f>
        <v>1699.9748063206316</v>
      </c>
      <c r="X78" s="115">
        <f t="shared" si="19"/>
        <v>0</v>
      </c>
    </row>
    <row r="79" spans="2:24">
      <c r="B79" s="8">
        <f t="shared" si="20"/>
        <v>68</v>
      </c>
      <c r="D79" s="3">
        <v>44055</v>
      </c>
      <c r="E79" s="4">
        <v>11404.596680000001</v>
      </c>
      <c r="F79" s="4">
        <v>11748.396484000001</v>
      </c>
      <c r="G79" s="4">
        <v>11249.605469</v>
      </c>
      <c r="H79" s="4">
        <v>11584.934569999999</v>
      </c>
      <c r="I79" s="5">
        <v>25064548486</v>
      </c>
      <c r="J79" s="37">
        <v>11584.934569999999</v>
      </c>
      <c r="L79" s="51">
        <f t="shared" si="21"/>
        <v>1.5284938512784452E-2</v>
      </c>
      <c r="M79" s="71">
        <f t="shared" si="17"/>
        <v>1.5284938512784452E-2</v>
      </c>
      <c r="N79" s="71" t="str">
        <f t="shared" si="18"/>
        <v/>
      </c>
      <c r="O79" s="75">
        <f t="shared" si="12"/>
        <v>2.7714013354699394E-2</v>
      </c>
      <c r="P79" s="71" t="str">
        <f t="shared" si="13"/>
        <v/>
      </c>
      <c r="Q79" s="80">
        <f t="shared" si="22"/>
        <v>1028.6899992936139</v>
      </c>
      <c r="R79" s="80">
        <f t="shared" si="23"/>
        <v>1498.2327724341944</v>
      </c>
      <c r="S79" s="81">
        <f t="shared" si="24"/>
        <v>-6.1886642288302429E-3</v>
      </c>
      <c r="T79" s="81">
        <f t="shared" si="25"/>
        <v>-0.11867354335861058</v>
      </c>
      <c r="U79" s="114">
        <f>IF(H79&lt;&gt;"",MAX(Q$13:Q79),"")</f>
        <v>1035.0958600159047</v>
      </c>
      <c r="V79" s="115">
        <f t="shared" si="26"/>
        <v>6.1886642288302429E-3</v>
      </c>
      <c r="W79" s="114">
        <f>IF(I79&lt;&gt;"",MAX(R$13:R79),"")</f>
        <v>1699.9748063206316</v>
      </c>
      <c r="X79" s="115">
        <f t="shared" si="19"/>
        <v>0.11867354335861058</v>
      </c>
    </row>
    <row r="80" spans="2:24">
      <c r="B80" s="8">
        <f t="shared" si="20"/>
        <v>69</v>
      </c>
      <c r="D80" s="3">
        <v>44056</v>
      </c>
      <c r="E80" s="4">
        <v>11588.405273</v>
      </c>
      <c r="F80" s="4">
        <v>11796.396484000001</v>
      </c>
      <c r="G80" s="4">
        <v>11216.872069999999</v>
      </c>
      <c r="H80" s="4">
        <v>11784.137694999999</v>
      </c>
      <c r="I80" s="5">
        <v>27522199497</v>
      </c>
      <c r="J80" s="37">
        <v>11784.137694999999</v>
      </c>
      <c r="L80" s="51">
        <f t="shared" si="21"/>
        <v>1.7195015111768575E-2</v>
      </c>
      <c r="M80" s="71">
        <f t="shared" si="17"/>
        <v>1.7195015111768575E-2</v>
      </c>
      <c r="N80" s="71" t="str">
        <f t="shared" si="18"/>
        <v/>
      </c>
      <c r="O80" s="75">
        <f t="shared" si="12"/>
        <v>2.7714013354699394E-2</v>
      </c>
      <c r="P80" s="71" t="str">
        <f t="shared" si="13"/>
        <v/>
      </c>
      <c r="Q80" s="80">
        <f t="shared" si="22"/>
        <v>1031.161900358004</v>
      </c>
      <c r="R80" s="80">
        <f t="shared" si="23"/>
        <v>1567.2699215350626</v>
      </c>
      <c r="S80" s="81">
        <f t="shared" si="24"/>
        <v>2.4029601396799993E-3</v>
      </c>
      <c r="T80" s="81">
        <f t="shared" si="25"/>
        <v>4.6079054183751911E-2</v>
      </c>
      <c r="U80" s="114">
        <f>IF(H80&lt;&gt;"",MAX(Q$13:Q80),"")</f>
        <v>1035.0958600159047</v>
      </c>
      <c r="V80" s="115">
        <f t="shared" si="26"/>
        <v>3.8005752026100126E-3</v>
      </c>
      <c r="W80" s="114">
        <f>IF(I80&lt;&gt;"",MAX(R$13:R80),"")</f>
        <v>1699.9748063206316</v>
      </c>
      <c r="X80" s="115">
        <f t="shared" si="19"/>
        <v>7.8062853809457877E-2</v>
      </c>
    </row>
    <row r="81" spans="2:24">
      <c r="B81" s="8">
        <f t="shared" si="20"/>
        <v>70</v>
      </c>
      <c r="D81" s="3">
        <v>44057</v>
      </c>
      <c r="E81" s="4">
        <v>11772.659180000001</v>
      </c>
      <c r="F81" s="4">
        <v>12150.994140999999</v>
      </c>
      <c r="G81" s="4">
        <v>11685.455078000001</v>
      </c>
      <c r="H81" s="4">
        <v>11768.871094</v>
      </c>
      <c r="I81" s="5">
        <v>24237958589</v>
      </c>
      <c r="J81" s="37">
        <v>11768.871094</v>
      </c>
      <c r="L81" s="51">
        <f t="shared" si="21"/>
        <v>-1.2955212672436378E-3</v>
      </c>
      <c r="M81" s="71" t="str">
        <f t="shared" si="17"/>
        <v/>
      </c>
      <c r="N81" s="71">
        <f t="shared" si="18"/>
        <v>-1.2955212672436378E-3</v>
      </c>
      <c r="O81" s="75" t="str">
        <f t="shared" si="12"/>
        <v/>
      </c>
      <c r="P81" s="71">
        <f t="shared" si="13"/>
        <v>2.4302029772152962E-2</v>
      </c>
      <c r="Q81" s="80">
        <f t="shared" si="22"/>
        <v>1033.949383764824</v>
      </c>
      <c r="R81" s="80">
        <f t="shared" si="23"/>
        <v>1648.5129718522937</v>
      </c>
      <c r="S81" s="81">
        <f t="shared" si="24"/>
        <v>2.7032451507877919E-3</v>
      </c>
      <c r="T81" s="81">
        <f t="shared" si="25"/>
        <v>5.1837305878784212E-2</v>
      </c>
      <c r="U81" s="114">
        <f>IF(H81&lt;&gt;"",MAX(Q$13:Q81),"")</f>
        <v>1035.0958600159047</v>
      </c>
      <c r="V81" s="115">
        <f t="shared" si="26"/>
        <v>1.1076039383087766E-3</v>
      </c>
      <c r="W81" s="114">
        <f>IF(I81&lt;&gt;"",MAX(R$13:R81),"")</f>
        <v>1699.9748063206316</v>
      </c>
      <c r="X81" s="115">
        <f t="shared" si="19"/>
        <v>3.0272115961365476E-2</v>
      </c>
    </row>
    <row r="82" spans="2:24">
      <c r="B82" s="8">
        <f t="shared" si="20"/>
        <v>71</v>
      </c>
      <c r="D82" s="3">
        <v>44058</v>
      </c>
      <c r="E82" s="4">
        <v>11768.697265999999</v>
      </c>
      <c r="F82" s="4">
        <v>11963.203125</v>
      </c>
      <c r="G82" s="4">
        <v>11768.697265999999</v>
      </c>
      <c r="H82" s="4">
        <v>11865.698242</v>
      </c>
      <c r="I82" s="5">
        <v>23354924400</v>
      </c>
      <c r="J82" s="37">
        <v>11865.698242</v>
      </c>
      <c r="L82" s="51">
        <f t="shared" si="21"/>
        <v>8.2273947285704807E-3</v>
      </c>
      <c r="M82" s="71">
        <f t="shared" si="17"/>
        <v>8.2273947285704807E-3</v>
      </c>
      <c r="N82" s="71" t="str">
        <f t="shared" si="18"/>
        <v/>
      </c>
      <c r="O82" s="75">
        <f t="shared" si="12"/>
        <v>2.7714013354699394E-2</v>
      </c>
      <c r="P82" s="71" t="str">
        <f t="shared" si="13"/>
        <v/>
      </c>
      <c r="Q82" s="80">
        <f t="shared" si="22"/>
        <v>1033.7387991221228</v>
      </c>
      <c r="R82" s="80">
        <f t="shared" si="23"/>
        <v>1642.0745893293147</v>
      </c>
      <c r="S82" s="81">
        <f t="shared" si="24"/>
        <v>-2.036701660718121E-4</v>
      </c>
      <c r="T82" s="81">
        <f t="shared" si="25"/>
        <v>-3.9055698274214068E-3</v>
      </c>
      <c r="U82" s="114">
        <f>IF(H82&lt;&gt;"",MAX(Q$13:Q82),"")</f>
        <v>1035.0958600159047</v>
      </c>
      <c r="V82" s="115">
        <f t="shared" si="26"/>
        <v>1.311048518502389E-3</v>
      </c>
      <c r="W82" s="114">
        <f>IF(I82&lt;&gt;"",MAX(R$13:R82),"")</f>
        <v>1699.9748063206316</v>
      </c>
      <c r="X82" s="115">
        <f t="shared" si="19"/>
        <v>3.4059455926075843E-2</v>
      </c>
    </row>
    <row r="83" spans="2:24">
      <c r="B83" s="8">
        <f t="shared" si="20"/>
        <v>72</v>
      </c>
      <c r="D83" s="3">
        <v>44059</v>
      </c>
      <c r="E83" s="4">
        <v>11866.685546999999</v>
      </c>
      <c r="F83" s="4">
        <v>11934.901367</v>
      </c>
      <c r="G83" s="4">
        <v>11737.188477</v>
      </c>
      <c r="H83" s="4">
        <v>11892.803711</v>
      </c>
      <c r="I83" s="5">
        <v>20583375490</v>
      </c>
      <c r="J83" s="37">
        <v>11892.803711</v>
      </c>
      <c r="L83" s="51">
        <f t="shared" si="21"/>
        <v>2.2843551594846634E-3</v>
      </c>
      <c r="M83" s="71">
        <f t="shared" si="17"/>
        <v>2.2843551594846634E-3</v>
      </c>
      <c r="N83" s="71" t="str">
        <f t="shared" si="18"/>
        <v/>
      </c>
      <c r="O83" s="75">
        <f t="shared" si="12"/>
        <v>2.7714013354699394E-2</v>
      </c>
      <c r="P83" s="71" t="str">
        <f t="shared" si="13"/>
        <v/>
      </c>
      <c r="Q83" s="80">
        <f t="shared" si="22"/>
        <v>1035.0758749013362</v>
      </c>
      <c r="R83" s="80">
        <f t="shared" si="23"/>
        <v>1682.8027760275518</v>
      </c>
      <c r="S83" s="81">
        <f t="shared" si="24"/>
        <v>1.2934367756620713E-3</v>
      </c>
      <c r="T83" s="81">
        <f t="shared" si="25"/>
        <v>2.4802884694094196E-2</v>
      </c>
      <c r="U83" s="114">
        <f>IF(H83&lt;&gt;"",MAX(Q$13:Q83),"")</f>
        <v>1035.0958600159047</v>
      </c>
      <c r="V83" s="115">
        <f t="shared" si="26"/>
        <v>1.9307501208820632E-5</v>
      </c>
      <c r="W83" s="114">
        <f>IF(I83&lt;&gt;"",MAX(R$13:R83),"")</f>
        <v>1699.9748063206316</v>
      </c>
      <c r="X83" s="115">
        <f t="shared" si="19"/>
        <v>1.0101343990059686E-2</v>
      </c>
    </row>
    <row r="84" spans="2:24">
      <c r="B84" s="8">
        <f t="shared" si="20"/>
        <v>73</v>
      </c>
      <c r="D84" s="3">
        <v>44060</v>
      </c>
      <c r="E84" s="4">
        <v>11895.658203000001</v>
      </c>
      <c r="F84" s="4">
        <v>12359.056640999999</v>
      </c>
      <c r="G84" s="4">
        <v>11806.696289</v>
      </c>
      <c r="H84" s="4">
        <v>12254.402344</v>
      </c>
      <c r="I84" s="5">
        <v>28227687027</v>
      </c>
      <c r="J84" s="37">
        <v>12254.402344</v>
      </c>
      <c r="L84" s="51">
        <f t="shared" si="21"/>
        <v>3.0404826463716672E-2</v>
      </c>
      <c r="M84" s="71">
        <f t="shared" si="17"/>
        <v>3.0404826463716672E-2</v>
      </c>
      <c r="N84" s="71" t="str">
        <f t="shared" si="18"/>
        <v/>
      </c>
      <c r="O84" s="75">
        <f t="shared" si="12"/>
        <v>2.7714013354699394E-2</v>
      </c>
      <c r="P84" s="71" t="str">
        <f t="shared" si="13"/>
        <v/>
      </c>
      <c r="Q84" s="80">
        <f t="shared" si="22"/>
        <v>1035.4475972596381</v>
      </c>
      <c r="R84" s="80">
        <f t="shared" si="23"/>
        <v>1694.3915290299385</v>
      </c>
      <c r="S84" s="81">
        <f t="shared" si="24"/>
        <v>3.5912570983009928E-4</v>
      </c>
      <c r="T84" s="81">
        <f t="shared" si="25"/>
        <v>6.8865782535392217E-3</v>
      </c>
      <c r="U84" s="114">
        <f>IF(H84&lt;&gt;"",MAX(Q$13:Q84),"")</f>
        <v>1035.4475972596381</v>
      </c>
      <c r="V84" s="115">
        <f t="shared" si="26"/>
        <v>0</v>
      </c>
      <c r="W84" s="114">
        <f>IF(I84&lt;&gt;"",MAX(R$13:R84),"")</f>
        <v>1699.9748063206316</v>
      </c>
      <c r="X84" s="115">
        <f t="shared" si="19"/>
        <v>3.2843294323740002E-3</v>
      </c>
    </row>
    <row r="85" spans="2:24">
      <c r="B85" s="8">
        <f t="shared" si="20"/>
        <v>74</v>
      </c>
      <c r="D85" s="3">
        <v>44061</v>
      </c>
      <c r="E85" s="4">
        <v>12251.895508</v>
      </c>
      <c r="F85" s="4">
        <v>12335.707031</v>
      </c>
      <c r="G85" s="4">
        <v>11954.525390999999</v>
      </c>
      <c r="H85" s="4">
        <v>11991.233398</v>
      </c>
      <c r="I85" s="5">
        <v>26043227672</v>
      </c>
      <c r="J85" s="37">
        <v>11991.233398</v>
      </c>
      <c r="L85" s="51">
        <f t="shared" si="21"/>
        <v>-2.1475461520883754E-2</v>
      </c>
      <c r="M85" s="71" t="str">
        <f t="shared" si="17"/>
        <v/>
      </c>
      <c r="N85" s="71">
        <f t="shared" si="18"/>
        <v>-2.1475461520883754E-2</v>
      </c>
      <c r="O85" s="75" t="str">
        <f t="shared" si="12"/>
        <v/>
      </c>
      <c r="P85" s="71">
        <f t="shared" si="13"/>
        <v>2.4302029772152962E-2</v>
      </c>
      <c r="Q85" s="80">
        <f t="shared" si="22"/>
        <v>1040.3970083194363</v>
      </c>
      <c r="R85" s="80">
        <f t="shared" si="23"/>
        <v>1849.7003635841479</v>
      </c>
      <c r="S85" s="81">
        <f t="shared" si="24"/>
        <v>4.7799725190313946E-3</v>
      </c>
      <c r="T85" s="81">
        <f t="shared" si="25"/>
        <v>9.1660535297367618E-2</v>
      </c>
      <c r="U85" s="114">
        <f>IF(H85&lt;&gt;"",MAX(Q$13:Q85),"")</f>
        <v>1040.3970083194363</v>
      </c>
      <c r="V85" s="115">
        <f t="shared" si="26"/>
        <v>0</v>
      </c>
      <c r="W85" s="114">
        <f>IF(I85&lt;&gt;"",MAX(R$13:R85),"")</f>
        <v>1849.7003635841479</v>
      </c>
      <c r="X85" s="115">
        <f t="shared" si="19"/>
        <v>0</v>
      </c>
    </row>
    <row r="86" spans="2:24">
      <c r="B86" s="8">
        <f t="shared" si="20"/>
        <v>75</v>
      </c>
      <c r="D86" s="3">
        <v>44062</v>
      </c>
      <c r="E86" s="4">
        <v>11990.884765999999</v>
      </c>
      <c r="F86" s="4">
        <v>12028.923828000001</v>
      </c>
      <c r="G86" s="4">
        <v>11687.333008</v>
      </c>
      <c r="H86" s="4">
        <v>11758.283203000001</v>
      </c>
      <c r="I86" s="5">
        <v>24502851117</v>
      </c>
      <c r="J86" s="37">
        <v>11758.283203000001</v>
      </c>
      <c r="L86" s="51">
        <f t="shared" si="21"/>
        <v>-1.9426708435084983E-2</v>
      </c>
      <c r="M86" s="71" t="str">
        <f t="shared" si="17"/>
        <v/>
      </c>
      <c r="N86" s="71">
        <f t="shared" si="18"/>
        <v>-1.9426708435084983E-2</v>
      </c>
      <c r="O86" s="75" t="str">
        <f t="shared" si="12"/>
        <v/>
      </c>
      <c r="P86" s="71">
        <f t="shared" si="13"/>
        <v>2.4302029772152962E-2</v>
      </c>
      <c r="Q86" s="80">
        <f t="shared" si="22"/>
        <v>1036.884442496673</v>
      </c>
      <c r="R86" s="80">
        <f t="shared" si="23"/>
        <v>1729.9480954018725</v>
      </c>
      <c r="S86" s="81">
        <f t="shared" si="24"/>
        <v>-3.3761783191179617E-3</v>
      </c>
      <c r="T86" s="81">
        <f t="shared" si="25"/>
        <v>-6.4741441662601207E-2</v>
      </c>
      <c r="U86" s="114">
        <f>IF(H86&lt;&gt;"",MAX(Q$13:Q86),"")</f>
        <v>1040.3970083194363</v>
      </c>
      <c r="V86" s="115">
        <f t="shared" si="26"/>
        <v>3.3761783191179617E-3</v>
      </c>
      <c r="W86" s="114">
        <f>IF(I86&lt;&gt;"",MAX(R$13:R86),"")</f>
        <v>1849.7003635841479</v>
      </c>
      <c r="X86" s="115">
        <f t="shared" si="19"/>
        <v>6.4741441662601207E-2</v>
      </c>
    </row>
    <row r="87" spans="2:24">
      <c r="B87" s="8">
        <f t="shared" si="20"/>
        <v>76</v>
      </c>
      <c r="D87" s="3">
        <v>44063</v>
      </c>
      <c r="E87" s="4">
        <v>11761.5</v>
      </c>
      <c r="F87" s="4">
        <v>11900.411133</v>
      </c>
      <c r="G87" s="4">
        <v>11710.063477</v>
      </c>
      <c r="H87" s="4">
        <v>11878.372069999999</v>
      </c>
      <c r="I87" s="5">
        <v>20175242945</v>
      </c>
      <c r="J87" s="37">
        <v>11878.372069999999</v>
      </c>
      <c r="L87" s="51">
        <f t="shared" si="21"/>
        <v>1.0213129325661985E-2</v>
      </c>
      <c r="M87" s="71">
        <f t="shared" si="17"/>
        <v>1.0213129325661985E-2</v>
      </c>
      <c r="N87" s="71" t="str">
        <f t="shared" si="18"/>
        <v/>
      </c>
      <c r="O87" s="75">
        <f t="shared" si="12"/>
        <v>2.7714013354699394E-2</v>
      </c>
      <c r="P87" s="71" t="str">
        <f t="shared" si="13"/>
        <v/>
      </c>
      <c r="Q87" s="80">
        <f t="shared" si="22"/>
        <v>1033.7177021799287</v>
      </c>
      <c r="R87" s="80">
        <f t="shared" si="23"/>
        <v>1628.6334671432483</v>
      </c>
      <c r="S87" s="81">
        <f t="shared" si="24"/>
        <v>-3.0540918418250351E-3</v>
      </c>
      <c r="T87" s="81">
        <f t="shared" si="25"/>
        <v>-5.8565126045061255E-2</v>
      </c>
      <c r="U87" s="114">
        <f>IF(H87&lt;&gt;"",MAX(Q$13:Q87),"")</f>
        <v>1040.3970083194363</v>
      </c>
      <c r="V87" s="115">
        <f t="shared" si="26"/>
        <v>6.419959002281983E-3</v>
      </c>
      <c r="W87" s="114">
        <f>IF(I87&lt;&gt;"",MAX(R$13:R87),"")</f>
        <v>1849.7003635841479</v>
      </c>
      <c r="X87" s="115">
        <f t="shared" si="19"/>
        <v>0.11951497701635327</v>
      </c>
    </row>
    <row r="88" spans="2:24">
      <c r="B88" s="8">
        <f t="shared" si="20"/>
        <v>77</v>
      </c>
      <c r="D88" s="3">
        <v>44064</v>
      </c>
      <c r="E88" s="4">
        <v>11878.026367</v>
      </c>
      <c r="F88" s="4">
        <v>11899.259765999999</v>
      </c>
      <c r="G88" s="4">
        <v>11564.979492</v>
      </c>
      <c r="H88" s="4">
        <v>11592.489258</v>
      </c>
      <c r="I88" s="5">
        <v>23762425999</v>
      </c>
      <c r="J88" s="37">
        <v>11592.489258</v>
      </c>
      <c r="L88" s="51">
        <f t="shared" si="21"/>
        <v>-2.406750776245048E-2</v>
      </c>
      <c r="M88" s="71" t="str">
        <f t="shared" si="17"/>
        <v/>
      </c>
      <c r="N88" s="71">
        <f t="shared" si="18"/>
        <v>-2.406750776245048E-2</v>
      </c>
      <c r="O88" s="75" t="str">
        <f t="shared" ref="O88:O119" si="27">IF(M88&lt;&gt;"",Q$4,"")</f>
        <v/>
      </c>
      <c r="P88" s="71">
        <f t="shared" ref="P88:P119" si="28">IF(N88&lt;&gt;"",Q$6,"")</f>
        <v>2.4302029772152962E-2</v>
      </c>
      <c r="Q88" s="80">
        <f t="shared" si="22"/>
        <v>1035.3774559185583</v>
      </c>
      <c r="R88" s="80">
        <f t="shared" si="23"/>
        <v>1678.7778217980392</v>
      </c>
      <c r="S88" s="81">
        <f t="shared" si="24"/>
        <v>1.6056160546824572E-3</v>
      </c>
      <c r="T88" s="81">
        <f t="shared" si="25"/>
        <v>3.0789220328836908E-2</v>
      </c>
      <c r="U88" s="114">
        <f>IF(H88&lt;&gt;"",MAX(Q$13:Q88),"")</f>
        <v>1040.3970083194363</v>
      </c>
      <c r="V88" s="115">
        <f t="shared" si="26"/>
        <v>4.8246509368439217E-3</v>
      </c>
      <c r="W88" s="114">
        <f>IF(I88&lt;&gt;"",MAX(R$13:R88),"")</f>
        <v>1849.7003635841479</v>
      </c>
      <c r="X88" s="115">
        <f t="shared" si="19"/>
        <v>9.2405529647468732E-2</v>
      </c>
    </row>
    <row r="89" spans="2:24">
      <c r="B89" s="8">
        <f t="shared" si="20"/>
        <v>78</v>
      </c>
      <c r="D89" s="3">
        <v>44065</v>
      </c>
      <c r="E89" s="4">
        <v>11585.477539</v>
      </c>
      <c r="F89" s="4">
        <v>11689.407227</v>
      </c>
      <c r="G89" s="4">
        <v>11448.805664</v>
      </c>
      <c r="H89" s="4">
        <v>11681.825194999999</v>
      </c>
      <c r="I89" s="5">
        <v>20224191306</v>
      </c>
      <c r="J89" s="37">
        <v>11681.825194999999</v>
      </c>
      <c r="L89" s="51">
        <f t="shared" si="21"/>
        <v>7.7063635783272133E-3</v>
      </c>
      <c r="M89" s="71">
        <f t="shared" si="17"/>
        <v>7.7063635783272133E-3</v>
      </c>
      <c r="N89" s="71" t="str">
        <f t="shared" si="18"/>
        <v/>
      </c>
      <c r="O89" s="75">
        <f t="shared" si="27"/>
        <v>2.7714013354699394E-2</v>
      </c>
      <c r="P89" s="71" t="str">
        <f t="shared" si="28"/>
        <v/>
      </c>
      <c r="Q89" s="80">
        <f t="shared" si="22"/>
        <v>1031.4599226268808</v>
      </c>
      <c r="R89" s="80">
        <f t="shared" si="23"/>
        <v>1556.9730776446468</v>
      </c>
      <c r="S89" s="81">
        <f t="shared" si="24"/>
        <v>-3.7836764450333016E-3</v>
      </c>
      <c r="T89" s="81">
        <f t="shared" si="25"/>
        <v>-7.2555607163629632E-2</v>
      </c>
      <c r="U89" s="114">
        <f>IF(H89&lt;&gt;"",MAX(Q$13:Q89),"")</f>
        <v>1040.3970083194363</v>
      </c>
      <c r="V89" s="115">
        <f t="shared" si="26"/>
        <v>8.5900724637718584E-3</v>
      </c>
      <c r="W89" s="114">
        <f>IF(I89&lt;&gt;"",MAX(R$13:R89),"")</f>
        <v>1849.7003635841479</v>
      </c>
      <c r="X89" s="115">
        <f t="shared" si="19"/>
        <v>0.15825659750224952</v>
      </c>
    </row>
    <row r="90" spans="2:24">
      <c r="B90" s="8">
        <f t="shared" si="20"/>
        <v>79</v>
      </c>
      <c r="D90" s="3">
        <v>44066</v>
      </c>
      <c r="E90" s="4">
        <v>11679.696289</v>
      </c>
      <c r="F90" s="4">
        <v>11713.429688</v>
      </c>
      <c r="G90" s="4">
        <v>11559.920898</v>
      </c>
      <c r="H90" s="4">
        <v>11664.847656</v>
      </c>
      <c r="I90" s="5">
        <v>18482062658</v>
      </c>
      <c r="J90" s="37">
        <v>11664.847656</v>
      </c>
      <c r="L90" s="51">
        <f t="shared" si="21"/>
        <v>-1.4533293142638959E-3</v>
      </c>
      <c r="M90" s="71" t="str">
        <f t="shared" si="17"/>
        <v/>
      </c>
      <c r="N90" s="71">
        <f t="shared" si="18"/>
        <v>-1.4533293142638959E-3</v>
      </c>
      <c r="O90" s="75" t="str">
        <f t="shared" si="27"/>
        <v/>
      </c>
      <c r="P90" s="71">
        <f t="shared" si="28"/>
        <v>2.4302029772152962E-2</v>
      </c>
      <c r="Q90" s="80">
        <f t="shared" si="22"/>
        <v>1032.7095620670534</v>
      </c>
      <c r="R90" s="80">
        <f t="shared" si="23"/>
        <v>1593.1449057186319</v>
      </c>
      <c r="S90" s="81">
        <f t="shared" si="24"/>
        <v>1.2115249587110188E-3</v>
      </c>
      <c r="T90" s="81">
        <f t="shared" si="25"/>
        <v>2.3232147423322802E-2</v>
      </c>
      <c r="U90" s="114">
        <f>IF(H90&lt;&gt;"",MAX(Q$13:Q90),"")</f>
        <v>1040.3970083194363</v>
      </c>
      <c r="V90" s="115">
        <f t="shared" si="26"/>
        <v>7.388954592247865E-3</v>
      </c>
      <c r="W90" s="114">
        <f>IF(I90&lt;&gt;"",MAX(R$13:R90),"")</f>
        <v>1849.7003635841479</v>
      </c>
      <c r="X90" s="115">
        <f t="shared" si="19"/>
        <v>0.13870109068281244</v>
      </c>
    </row>
    <row r="91" spans="2:24">
      <c r="B91" s="8">
        <f t="shared" si="20"/>
        <v>80</v>
      </c>
      <c r="D91" s="3">
        <v>44067</v>
      </c>
      <c r="E91" s="4">
        <v>11663.689453000001</v>
      </c>
      <c r="F91" s="4">
        <v>11807.631836</v>
      </c>
      <c r="G91" s="4">
        <v>11623.25</v>
      </c>
      <c r="H91" s="4">
        <v>11774.595703000001</v>
      </c>
      <c r="I91" s="5">
        <v>20681511755</v>
      </c>
      <c r="J91" s="37">
        <v>11774.595703000001</v>
      </c>
      <c r="L91" s="51">
        <f t="shared" si="21"/>
        <v>9.4084423763176606E-3</v>
      </c>
      <c r="M91" s="71">
        <f t="shared" si="17"/>
        <v>9.4084423763176606E-3</v>
      </c>
      <c r="N91" s="71" t="str">
        <f t="shared" si="18"/>
        <v/>
      </c>
      <c r="O91" s="75">
        <f t="shared" si="27"/>
        <v>2.7714013354699394E-2</v>
      </c>
      <c r="P91" s="71" t="str">
        <f t="shared" si="28"/>
        <v/>
      </c>
      <c r="Q91" s="80">
        <f t="shared" si="22"/>
        <v>1032.4736092848821</v>
      </c>
      <c r="R91" s="80">
        <f t="shared" si="23"/>
        <v>1586.1648454435247</v>
      </c>
      <c r="S91" s="81">
        <f t="shared" si="24"/>
        <v>-2.2847932355640754E-4</v>
      </c>
      <c r="T91" s="81">
        <f t="shared" si="25"/>
        <v>-4.3813091012953054E-3</v>
      </c>
      <c r="U91" s="114">
        <f>IF(H91&lt;&gt;"",MAX(Q$13:Q91),"")</f>
        <v>1040.3970083194363</v>
      </c>
      <c r="V91" s="115">
        <f t="shared" si="26"/>
        <v>7.6157456924572653E-3</v>
      </c>
      <c r="W91" s="114">
        <f>IF(I91&lt;&gt;"",MAX(R$13:R91),"")</f>
        <v>1849.7003635841479</v>
      </c>
      <c r="X91" s="115">
        <f t="shared" si="19"/>
        <v>0.1424747074331395</v>
      </c>
    </row>
    <row r="92" spans="2:24">
      <c r="B92" s="8">
        <f t="shared" si="20"/>
        <v>81</v>
      </c>
      <c r="D92" s="3">
        <v>44068</v>
      </c>
      <c r="E92" s="4">
        <v>11773.588867</v>
      </c>
      <c r="F92" s="4">
        <v>11778.299805000001</v>
      </c>
      <c r="G92" s="4">
        <v>11189.850586</v>
      </c>
      <c r="H92" s="4">
        <v>11366.134765999999</v>
      </c>
      <c r="I92" s="5">
        <v>26301509932</v>
      </c>
      <c r="J92" s="37">
        <v>11366.134765999999</v>
      </c>
      <c r="L92" s="51">
        <f t="shared" si="21"/>
        <v>-3.4690018010209211E-2</v>
      </c>
      <c r="M92" s="71" t="str">
        <f t="shared" si="17"/>
        <v/>
      </c>
      <c r="N92" s="71">
        <f t="shared" si="18"/>
        <v>-3.4690018010209211E-2</v>
      </c>
      <c r="O92" s="75" t="str">
        <f t="shared" si="27"/>
        <v/>
      </c>
      <c r="P92" s="71">
        <f t="shared" si="28"/>
        <v>2.4302029772152962E-2</v>
      </c>
      <c r="Q92" s="80">
        <f t="shared" si="22"/>
        <v>1034.0007517711419</v>
      </c>
      <c r="R92" s="80">
        <f t="shared" si="23"/>
        <v>1631.1538008864736</v>
      </c>
      <c r="S92" s="81">
        <f t="shared" si="24"/>
        <v>1.4791104320017734E-3</v>
      </c>
      <c r="T92" s="81">
        <f t="shared" si="25"/>
        <v>2.8363354270639629E-2</v>
      </c>
      <c r="U92" s="114">
        <f>IF(H92&lt;&gt;"",MAX(Q$13:Q92),"")</f>
        <v>1040.3970083194363</v>
      </c>
      <c r="V92" s="115">
        <f t="shared" si="26"/>
        <v>6.1478997893565923E-3</v>
      </c>
      <c r="W92" s="114">
        <f>IF(I92&lt;&gt;"",MAX(R$13:R92),"")</f>
        <v>1849.7003635841479</v>
      </c>
      <c r="X92" s="115">
        <f t="shared" si="19"/>
        <v>0.11815241376403174</v>
      </c>
    </row>
    <row r="93" spans="2:24">
      <c r="B93" s="8">
        <f t="shared" si="20"/>
        <v>82</v>
      </c>
      <c r="D93" s="3">
        <v>44069</v>
      </c>
      <c r="E93" s="4">
        <v>11366.894531</v>
      </c>
      <c r="F93" s="4">
        <v>11530.052734000001</v>
      </c>
      <c r="G93" s="4">
        <v>11296.993164</v>
      </c>
      <c r="H93" s="4">
        <v>11488.363281</v>
      </c>
      <c r="I93" s="5">
        <v>22466660958</v>
      </c>
      <c r="J93" s="37">
        <v>11488.363281</v>
      </c>
      <c r="L93" s="51">
        <f t="shared" si="21"/>
        <v>1.0753745007988869E-2</v>
      </c>
      <c r="M93" s="71">
        <f t="shared" si="17"/>
        <v>1.0753745007988869E-2</v>
      </c>
      <c r="N93" s="71" t="str">
        <f t="shared" si="18"/>
        <v/>
      </c>
      <c r="O93" s="75">
        <f t="shared" si="27"/>
        <v>2.7714013354699394E-2</v>
      </c>
      <c r="P93" s="71" t="str">
        <f t="shared" si="28"/>
        <v/>
      </c>
      <c r="Q93" s="80">
        <f t="shared" si="22"/>
        <v>1028.3616718392404</v>
      </c>
      <c r="R93" s="80">
        <f t="shared" si="23"/>
        <v>1460.5694065164785</v>
      </c>
      <c r="S93" s="81">
        <f t="shared" si="24"/>
        <v>-5.4536516750518516E-3</v>
      </c>
      <c r="T93" s="81">
        <f t="shared" si="25"/>
        <v>-0.10457897610715106</v>
      </c>
      <c r="U93" s="114">
        <f>IF(H93&lt;&gt;"",MAX(Q$13:Q93),"")</f>
        <v>1040.3970083194363</v>
      </c>
      <c r="V93" s="115">
        <f t="shared" si="26"/>
        <v>1.156802296042414E-2</v>
      </c>
      <c r="W93" s="114">
        <f>IF(I93&lt;&gt;"",MAX(R$13:R93),"")</f>
        <v>1849.7003635841479</v>
      </c>
      <c r="X93" s="115">
        <f t="shared" si="19"/>
        <v>0.21037513141515196</v>
      </c>
    </row>
    <row r="94" spans="2:24">
      <c r="B94" s="8">
        <f t="shared" si="20"/>
        <v>83</v>
      </c>
      <c r="D94" s="3">
        <v>44070</v>
      </c>
      <c r="E94" s="4">
        <v>11485.608398</v>
      </c>
      <c r="F94" s="4">
        <v>11570.786133</v>
      </c>
      <c r="G94" s="4">
        <v>11185.941406</v>
      </c>
      <c r="H94" s="4">
        <v>11323.397461</v>
      </c>
      <c r="I94" s="5">
        <v>23240415076</v>
      </c>
      <c r="J94" s="37">
        <v>11323.397461</v>
      </c>
      <c r="L94" s="51">
        <f t="shared" si="21"/>
        <v>-1.4359384010151133E-2</v>
      </c>
      <c r="M94" s="71" t="str">
        <f t="shared" si="17"/>
        <v/>
      </c>
      <c r="N94" s="71">
        <f t="shared" si="18"/>
        <v>-1.4359384010151133E-2</v>
      </c>
      <c r="O94" s="75" t="str">
        <f t="shared" si="27"/>
        <v/>
      </c>
      <c r="P94" s="71">
        <f t="shared" si="28"/>
        <v>2.4302029772152962E-2</v>
      </c>
      <c r="Q94" s="80">
        <f t="shared" si="22"/>
        <v>1030.10022704889</v>
      </c>
      <c r="R94" s="80">
        <f t="shared" si="23"/>
        <v>1507.9196039329515</v>
      </c>
      <c r="S94" s="81">
        <f t="shared" si="24"/>
        <v>1.6906067750854792E-3</v>
      </c>
      <c r="T94" s="81">
        <f t="shared" si="25"/>
        <v>3.2418998511960728E-2</v>
      </c>
      <c r="U94" s="114">
        <f>IF(H94&lt;&gt;"",MAX(Q$13:Q94),"")</f>
        <v>1040.3970083194363</v>
      </c>
      <c r="V94" s="115">
        <f t="shared" si="26"/>
        <v>9.8969731633299363E-3</v>
      </c>
      <c r="W94" s="114">
        <f>IF(I94&lt;&gt;"",MAX(R$13:R94),"")</f>
        <v>1849.7003635841479</v>
      </c>
      <c r="X94" s="115">
        <f t="shared" si="19"/>
        <v>0.18477628397549262</v>
      </c>
    </row>
    <row r="95" spans="2:24">
      <c r="B95" s="8">
        <f t="shared" si="20"/>
        <v>84</v>
      </c>
      <c r="D95" s="3">
        <v>44071</v>
      </c>
      <c r="E95" s="4">
        <v>11325.295898</v>
      </c>
      <c r="F95" s="4">
        <v>11545.615234000001</v>
      </c>
      <c r="G95" s="4">
        <v>11316.422852</v>
      </c>
      <c r="H95" s="4">
        <v>11542.5</v>
      </c>
      <c r="I95" s="5">
        <v>19807127588</v>
      </c>
      <c r="J95" s="37">
        <v>11542.5</v>
      </c>
      <c r="L95" s="51">
        <f t="shared" si="21"/>
        <v>1.9349540608693871E-2</v>
      </c>
      <c r="M95" s="71">
        <f t="shared" si="17"/>
        <v>1.9349540608693871E-2</v>
      </c>
      <c r="N95" s="71" t="str">
        <f t="shared" si="18"/>
        <v/>
      </c>
      <c r="O95" s="75">
        <f t="shared" si="27"/>
        <v>2.7714013354699394E-2</v>
      </c>
      <c r="P95" s="71" t="str">
        <f t="shared" si="28"/>
        <v/>
      </c>
      <c r="Q95" s="80">
        <f t="shared" si="22"/>
        <v>1027.7748243960568</v>
      </c>
      <c r="R95" s="80">
        <f t="shared" si="23"/>
        <v>1442.643555278996</v>
      </c>
      <c r="S95" s="81">
        <f t="shared" si="24"/>
        <v>-2.2574528106795722E-3</v>
      </c>
      <c r="T95" s="81">
        <f t="shared" si="25"/>
        <v>-4.3288812270695809E-2</v>
      </c>
      <c r="U95" s="114">
        <f>IF(H95&lt;&gt;"",MAX(Q$13:Q95),"")</f>
        <v>1040.3970083194363</v>
      </c>
      <c r="V95" s="115">
        <f t="shared" si="26"/>
        <v>1.2132084024124801E-2</v>
      </c>
      <c r="W95" s="114">
        <f>IF(I95&lt;&gt;"",MAX(R$13:R95),"")</f>
        <v>1849.7003635841479</v>
      </c>
      <c r="X95" s="115">
        <f t="shared" si="19"/>
        <v>0.22006635037709654</v>
      </c>
    </row>
    <row r="96" spans="2:24">
      <c r="B96" s="8">
        <f t="shared" si="20"/>
        <v>85</v>
      </c>
      <c r="D96" s="3">
        <v>44072</v>
      </c>
      <c r="E96" s="4">
        <v>11541.054688</v>
      </c>
      <c r="F96" s="4">
        <v>11585.640625</v>
      </c>
      <c r="G96" s="4">
        <v>11466.292969</v>
      </c>
      <c r="H96" s="4">
        <v>11506.865234000001</v>
      </c>
      <c r="I96" s="5">
        <v>17485597759</v>
      </c>
      <c r="J96" s="37">
        <v>11506.865234000001</v>
      </c>
      <c r="L96" s="51">
        <f t="shared" si="21"/>
        <v>-3.0872658436212896E-3</v>
      </c>
      <c r="M96" s="71" t="str">
        <f t="shared" si="17"/>
        <v/>
      </c>
      <c r="N96" s="71">
        <f t="shared" si="18"/>
        <v>-3.0872658436212896E-3</v>
      </c>
      <c r="O96" s="75" t="str">
        <f t="shared" si="27"/>
        <v/>
      </c>
      <c r="P96" s="71">
        <f t="shared" si="28"/>
        <v>2.4302029772152962E-2</v>
      </c>
      <c r="Q96" s="80">
        <f t="shared" si="22"/>
        <v>1030.9012745191046</v>
      </c>
      <c r="R96" s="80">
        <f t="shared" si="23"/>
        <v>1526.7965467195925</v>
      </c>
      <c r="S96" s="81">
        <f t="shared" si="24"/>
        <v>3.0419602123306078E-3</v>
      </c>
      <c r="T96" s="81">
        <f t="shared" si="25"/>
        <v>5.8332490470469622E-2</v>
      </c>
      <c r="U96" s="114">
        <f>IF(H96&lt;&gt;"",MAX(Q$13:Q96),"")</f>
        <v>1040.3970083194363</v>
      </c>
      <c r="V96" s="115">
        <f t="shared" si="26"/>
        <v>9.1270291286883465E-3</v>
      </c>
      <c r="W96" s="114">
        <f>IF(I96&lt;&gt;"",MAX(R$13:R96),"")</f>
        <v>1849.7003635841479</v>
      </c>
      <c r="X96" s="115">
        <f t="shared" si="19"/>
        <v>0.17457087819286987</v>
      </c>
    </row>
    <row r="97" spans="2:24">
      <c r="B97" s="8">
        <f t="shared" si="20"/>
        <v>86</v>
      </c>
      <c r="D97" s="3">
        <v>44073</v>
      </c>
      <c r="E97" s="4">
        <v>11508.713867</v>
      </c>
      <c r="F97" s="4">
        <v>11715.264648</v>
      </c>
      <c r="G97" s="4">
        <v>11492.381836</v>
      </c>
      <c r="H97" s="4">
        <v>11711.505859000001</v>
      </c>
      <c r="I97" s="5">
        <v>19760127945</v>
      </c>
      <c r="J97" s="37">
        <v>11711.505859000001</v>
      </c>
      <c r="L97" s="51">
        <f t="shared" si="21"/>
        <v>1.7784220188425959E-2</v>
      </c>
      <c r="M97" s="71">
        <f t="shared" si="17"/>
        <v>1.7784220188425959E-2</v>
      </c>
      <c r="N97" s="71" t="str">
        <f t="shared" si="18"/>
        <v/>
      </c>
      <c r="O97" s="75">
        <f t="shared" si="27"/>
        <v>2.7714013354699394E-2</v>
      </c>
      <c r="P97" s="71" t="str">
        <f t="shared" si="28"/>
        <v/>
      </c>
      <c r="Q97" s="80">
        <f t="shared" si="22"/>
        <v>1030.4009244369954</v>
      </c>
      <c r="R97" s="80">
        <f t="shared" si="23"/>
        <v>1512.5865146761707</v>
      </c>
      <c r="S97" s="81">
        <f t="shared" si="24"/>
        <v>-4.8535208411937258E-4</v>
      </c>
      <c r="T97" s="81">
        <f t="shared" si="25"/>
        <v>-9.307089457303741E-3</v>
      </c>
      <c r="U97" s="114">
        <f>IF(H97&lt;&gt;"",MAX(Q$13:Q97),"")</f>
        <v>1040.3970083194363</v>
      </c>
      <c r="V97" s="115">
        <f t="shared" si="26"/>
        <v>9.6079513901983216E-3</v>
      </c>
      <c r="W97" s="114">
        <f>IF(I97&lt;&gt;"",MAX(R$13:R97),"")</f>
        <v>1849.7003635841479</v>
      </c>
      <c r="X97" s="115">
        <f t="shared" si="19"/>
        <v>0.18225322087019258</v>
      </c>
    </row>
    <row r="98" spans="2:24">
      <c r="B98" s="8">
        <f t="shared" si="20"/>
        <v>87</v>
      </c>
      <c r="D98" s="3">
        <v>44074</v>
      </c>
      <c r="E98" s="4">
        <v>11713.306640999999</v>
      </c>
      <c r="F98" s="4">
        <v>11768.876953000001</v>
      </c>
      <c r="G98" s="4">
        <v>11598.318359000001</v>
      </c>
      <c r="H98" s="4">
        <v>11680.820313</v>
      </c>
      <c r="I98" s="5">
        <v>22285928250</v>
      </c>
      <c r="J98" s="37">
        <v>11680.820313</v>
      </c>
      <c r="L98" s="51">
        <f t="shared" si="21"/>
        <v>-2.6201195960141588E-3</v>
      </c>
      <c r="M98" s="71" t="str">
        <f t="shared" si="17"/>
        <v/>
      </c>
      <c r="N98" s="71">
        <f t="shared" si="18"/>
        <v>-2.6201195960141588E-3</v>
      </c>
      <c r="O98" s="75" t="str">
        <f t="shared" si="27"/>
        <v/>
      </c>
      <c r="P98" s="71">
        <f t="shared" si="28"/>
        <v>2.4302029772152962E-2</v>
      </c>
      <c r="Q98" s="80">
        <f t="shared" si="22"/>
        <v>1033.2817962686083</v>
      </c>
      <c r="R98" s="80">
        <f t="shared" si="23"/>
        <v>1593.6816702178423</v>
      </c>
      <c r="S98" s="81">
        <f t="shared" si="24"/>
        <v>2.7958746574174853E-3</v>
      </c>
      <c r="T98" s="81">
        <f t="shared" si="25"/>
        <v>5.3613565078644898E-2</v>
      </c>
      <c r="U98" s="114">
        <f>IF(H98&lt;&gt;"",MAX(Q$13:Q98),"")</f>
        <v>1040.3970083194363</v>
      </c>
      <c r="V98" s="115">
        <f t="shared" si="26"/>
        <v>6.8389393605823301E-3</v>
      </c>
      <c r="W98" s="114">
        <f>IF(I98&lt;&gt;"",MAX(R$13:R98),"")</f>
        <v>1849.7003635841479</v>
      </c>
      <c r="X98" s="115">
        <f t="shared" si="19"/>
        <v>0.13841090070946438</v>
      </c>
    </row>
    <row r="99" spans="2:24">
      <c r="B99" s="8">
        <f t="shared" si="20"/>
        <v>88</v>
      </c>
      <c r="D99" s="3">
        <v>44075</v>
      </c>
      <c r="E99" s="4">
        <v>11679.316406</v>
      </c>
      <c r="F99" s="4">
        <v>12067.081055000001</v>
      </c>
      <c r="G99" s="4">
        <v>11601.128906</v>
      </c>
      <c r="H99" s="4">
        <v>11970.478515999999</v>
      </c>
      <c r="I99" s="5">
        <v>27311555343</v>
      </c>
      <c r="J99" s="37">
        <v>11970.478515999999</v>
      </c>
      <c r="L99" s="51">
        <f t="shared" si="21"/>
        <v>2.4797762078201613E-2</v>
      </c>
      <c r="M99" s="71">
        <f t="shared" si="17"/>
        <v>2.4797762078201613E-2</v>
      </c>
      <c r="N99" s="71" t="str">
        <f t="shared" si="18"/>
        <v/>
      </c>
      <c r="O99" s="75">
        <f t="shared" si="27"/>
        <v>2.7714013354699394E-2</v>
      </c>
      <c r="P99" s="71" t="str">
        <f t="shared" si="28"/>
        <v/>
      </c>
      <c r="Q99" s="80">
        <f t="shared" si="22"/>
        <v>1032.8561755463693</v>
      </c>
      <c r="R99" s="80">
        <f t="shared" si="23"/>
        <v>1581.0935015587668</v>
      </c>
      <c r="S99" s="81">
        <f t="shared" si="24"/>
        <v>-4.1191156543751717E-4</v>
      </c>
      <c r="T99" s="81">
        <f t="shared" si="25"/>
        <v>-7.8987974162713082E-3</v>
      </c>
      <c r="U99" s="114">
        <f>IF(H99&lt;&gt;"",MAX(Q$13:Q99),"")</f>
        <v>1040.3970083194363</v>
      </c>
      <c r="V99" s="115">
        <f t="shared" si="26"/>
        <v>7.2480338878019301E-3</v>
      </c>
      <c r="W99" s="114">
        <f>IF(I99&lt;&gt;"",MAX(R$13:R99),"")</f>
        <v>1849.7003635841479</v>
      </c>
      <c r="X99" s="115">
        <f t="shared" si="19"/>
        <v>0.14521641846082789</v>
      </c>
    </row>
    <row r="100" spans="2:24">
      <c r="B100" s="8">
        <f t="shared" si="20"/>
        <v>89</v>
      </c>
      <c r="D100" s="3">
        <v>44076</v>
      </c>
      <c r="E100" s="4">
        <v>11964.823242</v>
      </c>
      <c r="F100" s="4">
        <v>11964.823242</v>
      </c>
      <c r="G100" s="4">
        <v>11290.793944999999</v>
      </c>
      <c r="H100" s="4">
        <v>11414.034180000001</v>
      </c>
      <c r="I100" s="5">
        <v>28037405299</v>
      </c>
      <c r="J100" s="37">
        <v>11414.034180000001</v>
      </c>
      <c r="L100" s="51">
        <f t="shared" si="21"/>
        <v>-4.6484719491893589E-2</v>
      </c>
      <c r="M100" s="71" t="str">
        <f t="shared" si="17"/>
        <v/>
      </c>
      <c r="N100" s="71">
        <f t="shared" si="18"/>
        <v>-4.6484719491893589E-2</v>
      </c>
      <c r="O100" s="75" t="str">
        <f t="shared" si="27"/>
        <v/>
      </c>
      <c r="P100" s="71">
        <f t="shared" si="28"/>
        <v>2.4302029772152962E-2</v>
      </c>
      <c r="Q100" s="80">
        <f t="shared" si="22"/>
        <v>1036.8827451446439</v>
      </c>
      <c r="R100" s="80">
        <f t="shared" si="23"/>
        <v>1699.2914402428062</v>
      </c>
      <c r="S100" s="81">
        <f t="shared" si="24"/>
        <v>3.8984804405555185E-3</v>
      </c>
      <c r="T100" s="81">
        <f t="shared" si="25"/>
        <v>7.4757083352446019E-2</v>
      </c>
      <c r="U100" s="114">
        <f>IF(H100&lt;&gt;"",MAX(Q$13:Q100),"")</f>
        <v>1040.3970083194363</v>
      </c>
      <c r="V100" s="115">
        <f t="shared" si="26"/>
        <v>3.3778097655903228E-3</v>
      </c>
      <c r="W100" s="114">
        <f>IF(I100&lt;&gt;"",MAX(R$13:R100),"")</f>
        <v>1849.7003635841479</v>
      </c>
      <c r="X100" s="115">
        <f t="shared" si="19"/>
        <v>8.1315291007401758E-2</v>
      </c>
    </row>
    <row r="101" spans="2:24">
      <c r="B101" s="8">
        <f t="shared" si="20"/>
        <v>90</v>
      </c>
      <c r="D101" s="3">
        <v>44077</v>
      </c>
      <c r="E101" s="4">
        <v>11407.191406</v>
      </c>
      <c r="F101" s="4">
        <v>11443.022461</v>
      </c>
      <c r="G101" s="4">
        <v>10182.464844</v>
      </c>
      <c r="H101" s="4">
        <v>10245.296875</v>
      </c>
      <c r="I101" s="5">
        <v>31927261555</v>
      </c>
      <c r="J101" s="37">
        <v>10245.296875</v>
      </c>
      <c r="L101" s="51">
        <f t="shared" si="21"/>
        <v>-0.10239476127098823</v>
      </c>
      <c r="M101" s="71" t="str">
        <f t="shared" si="17"/>
        <v/>
      </c>
      <c r="N101" s="71">
        <f t="shared" si="18"/>
        <v>-0.10239476127098823</v>
      </c>
      <c r="O101" s="75" t="str">
        <f t="shared" si="27"/>
        <v/>
      </c>
      <c r="P101" s="71">
        <f t="shared" si="28"/>
        <v>2.4302029772152962E-2</v>
      </c>
      <c r="Q101" s="80">
        <f t="shared" si="22"/>
        <v>1029.3053011917102</v>
      </c>
      <c r="R101" s="80">
        <f t="shared" si="23"/>
        <v>1461.1593387775413</v>
      </c>
      <c r="S101" s="81">
        <f t="shared" si="24"/>
        <v>-7.3079082359275294E-3</v>
      </c>
      <c r="T101" s="81">
        <f t="shared" si="25"/>
        <v>-0.14013611545718074</v>
      </c>
      <c r="U101" s="114">
        <f>IF(H101&lt;&gt;"",MAX(Q$13:Q101),"")</f>
        <v>1040.3970083194363</v>
      </c>
      <c r="V101" s="115">
        <f t="shared" si="26"/>
        <v>1.0661033277712506E-2</v>
      </c>
      <c r="W101" s="114">
        <f>IF(I101&lt;&gt;"",MAX(R$13:R101),"")</f>
        <v>1849.7003635841479</v>
      </c>
      <c r="X101" s="115">
        <f t="shared" si="19"/>
        <v>0.21005619745553494</v>
      </c>
    </row>
    <row r="102" spans="2:24">
      <c r="B102" s="8">
        <f t="shared" si="20"/>
        <v>91</v>
      </c>
      <c r="D102" s="3">
        <v>44078</v>
      </c>
      <c r="E102" s="4">
        <v>10230.365234000001</v>
      </c>
      <c r="F102" s="4">
        <v>10663.919921999999</v>
      </c>
      <c r="G102" s="4">
        <v>10207.940430000001</v>
      </c>
      <c r="H102" s="4">
        <v>10511.813477</v>
      </c>
      <c r="I102" s="5">
        <v>29965130374</v>
      </c>
      <c r="J102" s="37">
        <v>10511.813477</v>
      </c>
      <c r="L102" s="51">
        <f t="shared" si="21"/>
        <v>2.6013555805331379E-2</v>
      </c>
      <c r="M102" s="71">
        <f t="shared" si="17"/>
        <v>2.6013555805331379E-2</v>
      </c>
      <c r="N102" s="71" t="str">
        <f t="shared" si="18"/>
        <v/>
      </c>
      <c r="O102" s="75">
        <f t="shared" si="27"/>
        <v>2.7714013354699394E-2</v>
      </c>
      <c r="P102" s="71" t="str">
        <f t="shared" si="28"/>
        <v/>
      </c>
      <c r="Q102" s="80">
        <f t="shared" si="22"/>
        <v>1012.7359761322789</v>
      </c>
      <c r="R102" s="80">
        <f t="shared" si="23"/>
        <v>1010.1192166488651</v>
      </c>
      <c r="S102" s="81">
        <f t="shared" si="24"/>
        <v>-1.6097580611163398E-2</v>
      </c>
      <c r="T102" s="81">
        <f t="shared" si="25"/>
        <v>-0.30868647255543857</v>
      </c>
      <c r="U102" s="114">
        <f>IF(H102&lt;&gt;"",MAX(Q$13:Q102),"")</f>
        <v>1040.3970083194363</v>
      </c>
      <c r="V102" s="115">
        <f t="shared" si="26"/>
        <v>2.658699704628964E-2</v>
      </c>
      <c r="W102" s="114">
        <f>IF(I102&lt;&gt;"",MAX(R$13:R102),"")</f>
        <v>1849.7003635841479</v>
      </c>
      <c r="X102" s="115">
        <f t="shared" si="19"/>
        <v>0.45390116338001574</v>
      </c>
    </row>
    <row r="103" spans="2:24">
      <c r="B103" s="8">
        <f t="shared" si="20"/>
        <v>92</v>
      </c>
      <c r="D103" s="3">
        <v>44079</v>
      </c>
      <c r="E103" s="4">
        <v>10512.530273</v>
      </c>
      <c r="F103" s="4">
        <v>10581.571289</v>
      </c>
      <c r="G103" s="4">
        <v>9946.6757809999999</v>
      </c>
      <c r="H103" s="4">
        <v>10169.567383</v>
      </c>
      <c r="I103" s="5">
        <v>44916565292</v>
      </c>
      <c r="J103" s="37">
        <v>10169.567383</v>
      </c>
      <c r="L103" s="51">
        <f t="shared" si="21"/>
        <v>-3.2558235051339146E-2</v>
      </c>
      <c r="M103" s="71" t="str">
        <f t="shared" si="17"/>
        <v/>
      </c>
      <c r="N103" s="71">
        <f t="shared" si="18"/>
        <v>-3.2558235051339146E-2</v>
      </c>
      <c r="O103" s="75" t="str">
        <f t="shared" si="27"/>
        <v/>
      </c>
      <c r="P103" s="71">
        <f t="shared" si="28"/>
        <v>2.4302029772152962E-2</v>
      </c>
      <c r="Q103" s="80">
        <f t="shared" si="22"/>
        <v>1016.8776779532368</v>
      </c>
      <c r="R103" s="80">
        <f t="shared" si="23"/>
        <v>1089.33508981356</v>
      </c>
      <c r="S103" s="81">
        <f t="shared" si="24"/>
        <v>4.08961656203366E-3</v>
      </c>
      <c r="T103" s="81">
        <f t="shared" si="25"/>
        <v>7.8422300911667353E-2</v>
      </c>
      <c r="U103" s="114">
        <f>IF(H103&lt;&gt;"",MAX(Q$13:Q103),"")</f>
        <v>1040.3970083194363</v>
      </c>
      <c r="V103" s="115">
        <f t="shared" si="26"/>
        <v>2.2606111107711158E-2</v>
      </c>
      <c r="W103" s="114">
        <f>IF(I103&lt;&gt;"",MAX(R$13:R103),"")</f>
        <v>1849.7003635841479</v>
      </c>
      <c r="X103" s="115">
        <f t="shared" si="19"/>
        <v>0.41107483608709194</v>
      </c>
    </row>
    <row r="104" spans="2:24">
      <c r="B104" s="8">
        <f t="shared" si="20"/>
        <v>93</v>
      </c>
      <c r="D104" s="3">
        <v>44080</v>
      </c>
      <c r="E104" s="4">
        <v>10167.216796999999</v>
      </c>
      <c r="F104" s="4">
        <v>10353.927734000001</v>
      </c>
      <c r="G104" s="4">
        <v>10056.885742</v>
      </c>
      <c r="H104" s="4">
        <v>10280.351563</v>
      </c>
      <c r="I104" s="5">
        <v>37071460174</v>
      </c>
      <c r="J104" s="37">
        <v>10280.351563</v>
      </c>
      <c r="L104" s="51">
        <f t="shared" si="21"/>
        <v>1.0893696440341438E-2</v>
      </c>
      <c r="M104" s="71">
        <f t="shared" si="17"/>
        <v>1.0893696440341438E-2</v>
      </c>
      <c r="N104" s="71" t="str">
        <f t="shared" si="18"/>
        <v/>
      </c>
      <c r="O104" s="75">
        <f t="shared" si="27"/>
        <v>2.7714013354699394E-2</v>
      </c>
      <c r="P104" s="71" t="str">
        <f t="shared" si="28"/>
        <v/>
      </c>
      <c r="Q104" s="80">
        <f t="shared" si="22"/>
        <v>1011.6727773660971</v>
      </c>
      <c r="R104" s="80">
        <f t="shared" si="23"/>
        <v>982.4142877874956</v>
      </c>
      <c r="S104" s="81">
        <f t="shared" si="24"/>
        <v>-5.1185119901698828E-3</v>
      </c>
      <c r="T104" s="81">
        <f t="shared" si="25"/>
        <v>-9.8152352775456753E-2</v>
      </c>
      <c r="U104" s="114">
        <f>IF(H104&lt;&gt;"",MAX(Q$13:Q104),"")</f>
        <v>1040.3970083194363</v>
      </c>
      <c r="V104" s="115">
        <f t="shared" si="26"/>
        <v>2.7608913447125127E-2</v>
      </c>
      <c r="W104" s="114">
        <f>IF(I104&lt;&gt;"",MAX(R$13:R104),"")</f>
        <v>1849.7003635841479</v>
      </c>
      <c r="X104" s="115">
        <f t="shared" si="19"/>
        <v>0.46887922653381531</v>
      </c>
    </row>
    <row r="105" spans="2:24">
      <c r="B105" s="8">
        <f t="shared" si="20"/>
        <v>94</v>
      </c>
      <c r="D105" s="3">
        <v>44081</v>
      </c>
      <c r="E105" s="4">
        <v>10280.998046999999</v>
      </c>
      <c r="F105" s="4">
        <v>10399.153319999999</v>
      </c>
      <c r="G105" s="4">
        <v>9916.4931639999995</v>
      </c>
      <c r="H105" s="4">
        <v>10369.563477</v>
      </c>
      <c r="I105" s="5">
        <v>33703098409</v>
      </c>
      <c r="J105" s="37">
        <v>10369.563477</v>
      </c>
      <c r="L105" s="51">
        <f t="shared" si="21"/>
        <v>8.6779049775964623E-3</v>
      </c>
      <c r="M105" s="71">
        <f t="shared" si="17"/>
        <v>8.6779049775964623E-3</v>
      </c>
      <c r="N105" s="71" t="str">
        <f t="shared" si="18"/>
        <v/>
      </c>
      <c r="O105" s="75">
        <f t="shared" si="27"/>
        <v>2.7714013354699394E-2</v>
      </c>
      <c r="P105" s="71" t="str">
        <f t="shared" si="28"/>
        <v/>
      </c>
      <c r="Q105" s="80">
        <f t="shared" si="22"/>
        <v>1013.4053769426016</v>
      </c>
      <c r="R105" s="80">
        <f t="shared" si="23"/>
        <v>1014.6776630414673</v>
      </c>
      <c r="S105" s="81">
        <f t="shared" si="24"/>
        <v>1.7126086767060844E-3</v>
      </c>
      <c r="T105" s="81">
        <f t="shared" si="25"/>
        <v>3.2840905975250356E-2</v>
      </c>
      <c r="U105" s="114">
        <f>IF(H105&lt;&gt;"",MAX(Q$13:Q105),"")</f>
        <v>1040.3970083194363</v>
      </c>
      <c r="V105" s="115">
        <f t="shared" si="26"/>
        <v>2.5943588035142962E-2</v>
      </c>
      <c r="W105" s="114">
        <f>IF(I105&lt;&gt;"",MAX(R$13:R105),"")</f>
        <v>1849.7003635841479</v>
      </c>
      <c r="X105" s="115">
        <f t="shared" si="19"/>
        <v>0.45143673915091009</v>
      </c>
    </row>
    <row r="106" spans="2:24">
      <c r="B106" s="8">
        <f t="shared" si="20"/>
        <v>95</v>
      </c>
      <c r="D106" s="3">
        <v>44082</v>
      </c>
      <c r="E106" s="4">
        <v>10369.306640999999</v>
      </c>
      <c r="F106" s="4">
        <v>10414.775390999999</v>
      </c>
      <c r="G106" s="4">
        <v>9945.1103519999997</v>
      </c>
      <c r="H106" s="4">
        <v>10131.516602</v>
      </c>
      <c r="I106" s="5">
        <v>33430927462</v>
      </c>
      <c r="J106" s="37">
        <v>10131.516602</v>
      </c>
      <c r="L106" s="51">
        <f t="shared" si="21"/>
        <v>-2.2956306263807069E-2</v>
      </c>
      <c r="M106" s="71" t="str">
        <f t="shared" si="17"/>
        <v/>
      </c>
      <c r="N106" s="71">
        <f t="shared" si="18"/>
        <v>-2.2956306263807069E-2</v>
      </c>
      <c r="O106" s="75" t="str">
        <f t="shared" si="27"/>
        <v/>
      </c>
      <c r="P106" s="71">
        <f t="shared" si="28"/>
        <v>2.4302029772152962E-2</v>
      </c>
      <c r="Q106" s="80">
        <f t="shared" si="22"/>
        <v>1014.7879273207873</v>
      </c>
      <c r="R106" s="80">
        <f t="shared" si="23"/>
        <v>1041.2226704264656</v>
      </c>
      <c r="S106" s="81">
        <f t="shared" si="24"/>
        <v>1.3642619327289829E-3</v>
      </c>
      <c r="T106" s="81">
        <f t="shared" si="25"/>
        <v>2.616102467992687E-2</v>
      </c>
      <c r="U106" s="114">
        <f>IF(H106&lt;&gt;"",MAX(Q$13:Q106),"")</f>
        <v>1040.3970083194363</v>
      </c>
      <c r="V106" s="115">
        <f t="shared" si="26"/>
        <v>2.4614719951968733E-2</v>
      </c>
      <c r="W106" s="114">
        <f>IF(I106&lt;&gt;"",MAX(R$13:R106),"")</f>
        <v>1849.7003635841479</v>
      </c>
      <c r="X106" s="115">
        <f t="shared" si="19"/>
        <v>0.43708576214533601</v>
      </c>
    </row>
    <row r="107" spans="2:24">
      <c r="B107" s="8">
        <f t="shared" si="20"/>
        <v>96</v>
      </c>
      <c r="D107" s="3">
        <v>44083</v>
      </c>
      <c r="E107" s="4">
        <v>10134.151367</v>
      </c>
      <c r="F107" s="4">
        <v>10350.542969</v>
      </c>
      <c r="G107" s="4">
        <v>10017.250977</v>
      </c>
      <c r="H107" s="4">
        <v>10242.347656</v>
      </c>
      <c r="I107" s="5">
        <v>24128292755</v>
      </c>
      <c r="J107" s="37">
        <v>10242.347656</v>
      </c>
      <c r="L107" s="51">
        <f t="shared" si="21"/>
        <v>1.0939236281577225E-2</v>
      </c>
      <c r="M107" s="71">
        <f t="shared" si="17"/>
        <v>1.0939236281577225E-2</v>
      </c>
      <c r="N107" s="71" t="str">
        <f t="shared" si="18"/>
        <v/>
      </c>
      <c r="O107" s="75">
        <f t="shared" si="27"/>
        <v>2.7714013354699394E-2</v>
      </c>
      <c r="P107" s="71" t="str">
        <f t="shared" si="28"/>
        <v/>
      </c>
      <c r="Q107" s="80">
        <f t="shared" si="22"/>
        <v>1011.1255745668702</v>
      </c>
      <c r="R107" s="80">
        <f t="shared" si="23"/>
        <v>969.16412591749906</v>
      </c>
      <c r="S107" s="81">
        <f t="shared" si="24"/>
        <v>-3.6089833701374863E-3</v>
      </c>
      <c r="T107" s="81">
        <f t="shared" si="25"/>
        <v>-6.9205700716689855E-2</v>
      </c>
      <c r="U107" s="114">
        <f>IF(H107&lt;&gt;"",MAX(Q$13:Q107),"")</f>
        <v>1040.3970083194363</v>
      </c>
      <c r="V107" s="115">
        <f t="shared" si="26"/>
        <v>2.8134869207139035E-2</v>
      </c>
      <c r="W107" s="114">
        <f>IF(I107&lt;&gt;"",MAX(R$13:R107),"")</f>
        <v>1849.7003635841479</v>
      </c>
      <c r="X107" s="115">
        <f t="shared" si="19"/>
        <v>0.47604263641946942</v>
      </c>
    </row>
    <row r="108" spans="2:24">
      <c r="B108" s="8">
        <f t="shared" si="20"/>
        <v>97</v>
      </c>
      <c r="D108" s="3">
        <v>44084</v>
      </c>
      <c r="E108" s="4">
        <v>10242.330078000001</v>
      </c>
      <c r="F108" s="4">
        <v>10503.912109000001</v>
      </c>
      <c r="G108" s="4">
        <v>10238.135742</v>
      </c>
      <c r="H108" s="4">
        <v>10363.138671999999</v>
      </c>
      <c r="I108" s="5">
        <v>54406443211</v>
      </c>
      <c r="J108" s="37">
        <v>10363.138671999999</v>
      </c>
      <c r="L108" s="51">
        <f t="shared" si="21"/>
        <v>1.1793293886996681E-2</v>
      </c>
      <c r="M108" s="71">
        <f t="shared" si="17"/>
        <v>1.1793293886996681E-2</v>
      </c>
      <c r="N108" s="71" t="str">
        <f t="shared" si="18"/>
        <v/>
      </c>
      <c r="O108" s="75">
        <f t="shared" si="27"/>
        <v>2.7714013354699394E-2</v>
      </c>
      <c r="P108" s="71" t="str">
        <f t="shared" si="28"/>
        <v/>
      </c>
      <c r="Q108" s="80">
        <f t="shared" si="22"/>
        <v>1012.8644760141405</v>
      </c>
      <c r="R108" s="80">
        <f t="shared" si="23"/>
        <v>1001.1254080864087</v>
      </c>
      <c r="S108" s="81">
        <f t="shared" si="24"/>
        <v>1.7197680397067483E-3</v>
      </c>
      <c r="T108" s="81">
        <f t="shared" si="25"/>
        <v>3.2978193594043859E-2</v>
      </c>
      <c r="U108" s="114">
        <f>IF(H108&lt;&gt;"",MAX(Q$13:Q108),"")</f>
        <v>1040.3970083194363</v>
      </c>
      <c r="V108" s="115">
        <f t="shared" si="26"/>
        <v>2.646348661629605E-2</v>
      </c>
      <c r="W108" s="114">
        <f>IF(I108&lt;&gt;"",MAX(R$13:R108),"")</f>
        <v>1849.7003635841479</v>
      </c>
      <c r="X108" s="115">
        <f t="shared" si="19"/>
        <v>0.4587634690482858</v>
      </c>
    </row>
    <row r="109" spans="2:24">
      <c r="B109" s="8">
        <f t="shared" si="20"/>
        <v>98</v>
      </c>
      <c r="D109" s="3">
        <v>44085</v>
      </c>
      <c r="E109" s="4">
        <v>10369.028319999999</v>
      </c>
      <c r="F109" s="4">
        <v>10434.922852</v>
      </c>
      <c r="G109" s="4">
        <v>10140.836914</v>
      </c>
      <c r="H109" s="4">
        <v>10400.915039</v>
      </c>
      <c r="I109" s="5">
        <v>45201121775</v>
      </c>
      <c r="J109" s="37">
        <v>10400.915039</v>
      </c>
      <c r="L109" s="51">
        <f t="shared" si="21"/>
        <v>3.6452630998817792E-3</v>
      </c>
      <c r="M109" s="71">
        <f t="shared" si="17"/>
        <v>3.6452630998817792E-3</v>
      </c>
      <c r="N109" s="71" t="str">
        <f t="shared" si="18"/>
        <v/>
      </c>
      <c r="O109" s="75">
        <f t="shared" si="27"/>
        <v>2.7714013354699394E-2</v>
      </c>
      <c r="P109" s="71" t="str">
        <f t="shared" si="28"/>
        <v/>
      </c>
      <c r="Q109" s="80">
        <f t="shared" si="22"/>
        <v>1014.742362477958</v>
      </c>
      <c r="R109" s="80">
        <f t="shared" si="23"/>
        <v>1036.7183155187283</v>
      </c>
      <c r="S109" s="81">
        <f t="shared" si="24"/>
        <v>1.8540352715374908E-3</v>
      </c>
      <c r="T109" s="81">
        <f t="shared" si="25"/>
        <v>3.5552895915760718E-2</v>
      </c>
      <c r="U109" s="114">
        <f>IF(H109&lt;&gt;"",MAX(Q$13:Q109),"")</f>
        <v>1040.3970083194363</v>
      </c>
      <c r="V109" s="115">
        <f t="shared" si="26"/>
        <v>2.4658515582353102E-2</v>
      </c>
      <c r="W109" s="114">
        <f>IF(I109&lt;&gt;"",MAX(R$13:R109),"")</f>
        <v>1849.7003635841479</v>
      </c>
      <c r="X109" s="115">
        <f t="shared" si="19"/>
        <v>0.43952094299755207</v>
      </c>
    </row>
    <row r="110" spans="2:24">
      <c r="B110" s="8">
        <f t="shared" si="20"/>
        <v>99</v>
      </c>
      <c r="D110" s="3">
        <v>44086</v>
      </c>
      <c r="E110" s="4">
        <v>10409.861328000001</v>
      </c>
      <c r="F110" s="4">
        <v>10578.837890999999</v>
      </c>
      <c r="G110" s="4">
        <v>10292.386719</v>
      </c>
      <c r="H110" s="4">
        <v>10442.170898</v>
      </c>
      <c r="I110" s="5">
        <v>36750077324</v>
      </c>
      <c r="J110" s="37">
        <v>10442.170898</v>
      </c>
      <c r="L110" s="51">
        <f t="shared" si="21"/>
        <v>3.9665605233101253E-3</v>
      </c>
      <c r="M110" s="71">
        <f t="shared" si="17"/>
        <v>3.9665605233101253E-3</v>
      </c>
      <c r="N110" s="71" t="str">
        <f t="shared" si="18"/>
        <v/>
      </c>
      <c r="O110" s="75">
        <f t="shared" si="27"/>
        <v>2.7714013354699394E-2</v>
      </c>
      <c r="P110" s="71" t="str">
        <f t="shared" si="28"/>
        <v/>
      </c>
      <c r="Q110" s="80">
        <f t="shared" si="22"/>
        <v>1015.3238863416869</v>
      </c>
      <c r="R110" s="80">
        <f t="shared" si="23"/>
        <v>1048.111090264656</v>
      </c>
      <c r="S110" s="81">
        <f t="shared" si="24"/>
        <v>5.7307537876805092E-4</v>
      </c>
      <c r="T110" s="81">
        <f t="shared" si="25"/>
        <v>1.0989267359694743E-2</v>
      </c>
      <c r="U110" s="114">
        <f>IF(H110&lt;&gt;"",MAX(Q$13:Q110),"")</f>
        <v>1040.3970083194363</v>
      </c>
      <c r="V110" s="115">
        <f t="shared" si="26"/>
        <v>2.4099571391742236E-2</v>
      </c>
      <c r="W110" s="114">
        <f>IF(I110&lt;&gt;"",MAX(R$13:R110),"")</f>
        <v>1849.7003635841479</v>
      </c>
      <c r="X110" s="115">
        <f t="shared" si="19"/>
        <v>0.43336168879064252</v>
      </c>
    </row>
    <row r="111" spans="2:24">
      <c r="B111" s="8">
        <f t="shared" si="20"/>
        <v>100</v>
      </c>
      <c r="D111" s="3">
        <v>44087</v>
      </c>
      <c r="E111" s="4">
        <v>10452.399414</v>
      </c>
      <c r="F111" s="4">
        <v>10577.214844</v>
      </c>
      <c r="G111" s="4">
        <v>10224.330078000001</v>
      </c>
      <c r="H111" s="4">
        <v>10323.755859000001</v>
      </c>
      <c r="I111" s="5">
        <v>36506852789</v>
      </c>
      <c r="J111" s="37">
        <v>10323.755859000001</v>
      </c>
      <c r="L111" s="51">
        <f t="shared" si="21"/>
        <v>-1.1340078625095118E-2</v>
      </c>
      <c r="M111" s="71" t="str">
        <f t="shared" si="17"/>
        <v/>
      </c>
      <c r="N111" s="71">
        <f t="shared" si="18"/>
        <v>-1.1340078625095118E-2</v>
      </c>
      <c r="O111" s="75" t="str">
        <f t="shared" si="27"/>
        <v/>
      </c>
      <c r="P111" s="71">
        <f t="shared" si="28"/>
        <v>2.4302029772152962E-2</v>
      </c>
      <c r="Q111" s="80">
        <f t="shared" si="22"/>
        <v>1015.9570289769605</v>
      </c>
      <c r="R111" s="80">
        <f t="shared" si="23"/>
        <v>1060.6442698275705</v>
      </c>
      <c r="S111" s="81">
        <f t="shared" si="24"/>
        <v>6.235868610899864E-4</v>
      </c>
      <c r="T111" s="81">
        <f t="shared" si="25"/>
        <v>1.1957873243903627E-2</v>
      </c>
      <c r="U111" s="114">
        <f>IF(H111&lt;&gt;"",MAX(Q$13:Q111),"")</f>
        <v>1040.3970083194363</v>
      </c>
      <c r="V111" s="115">
        <f t="shared" si="26"/>
        <v>2.3491012706730041E-2</v>
      </c>
      <c r="W111" s="114">
        <f>IF(I111&lt;&gt;"",MAX(R$13:R111),"")</f>
        <v>1849.7003635841479</v>
      </c>
      <c r="X111" s="115">
        <f t="shared" si="19"/>
        <v>0.42658589969006144</v>
      </c>
    </row>
    <row r="112" spans="2:24">
      <c r="B112" s="8">
        <f t="shared" si="20"/>
        <v>101</v>
      </c>
      <c r="D112" s="3">
        <v>44088</v>
      </c>
      <c r="E112" s="4">
        <v>10328.734375</v>
      </c>
      <c r="F112" s="4">
        <v>10800.010742</v>
      </c>
      <c r="G112" s="4">
        <v>10266.008789</v>
      </c>
      <c r="H112" s="4">
        <v>10680.837890999999</v>
      </c>
      <c r="I112" s="5">
        <v>35453581940</v>
      </c>
      <c r="J112" s="37">
        <v>10680.837890999999</v>
      </c>
      <c r="L112" s="51">
        <f t="shared" si="21"/>
        <v>3.4588384002582018E-2</v>
      </c>
      <c r="M112" s="71">
        <f t="shared" si="17"/>
        <v>3.4588384002582018E-2</v>
      </c>
      <c r="N112" s="71" t="str">
        <f t="shared" si="18"/>
        <v/>
      </c>
      <c r="O112" s="75">
        <f t="shared" si="27"/>
        <v>2.7714013354699394E-2</v>
      </c>
      <c r="P112" s="71" t="str">
        <f t="shared" si="28"/>
        <v/>
      </c>
      <c r="Q112" s="80">
        <f t="shared" si="22"/>
        <v>1014.1457961705921</v>
      </c>
      <c r="R112" s="80">
        <f t="shared" si="23"/>
        <v>1024.3844471522298</v>
      </c>
      <c r="S112" s="81">
        <f t="shared" si="24"/>
        <v>-1.7827848567495419E-3</v>
      </c>
      <c r="T112" s="81">
        <f t="shared" si="25"/>
        <v>-3.4186601207241263E-2</v>
      </c>
      <c r="U112" s="114">
        <f>IF(H112&lt;&gt;"",MAX(Q$13:Q112),"")</f>
        <v>1040.3970083194363</v>
      </c>
      <c r="V112" s="115">
        <f t="shared" si="26"/>
        <v>2.5231918141756293E-2</v>
      </c>
      <c r="W112" s="114">
        <f>IF(I112&lt;&gt;"",MAX(R$13:R112),"")</f>
        <v>1849.7003635841479</v>
      </c>
      <c r="X112" s="115">
        <f t="shared" si="19"/>
        <v>0.44618897886396625</v>
      </c>
    </row>
    <row r="113" spans="2:24">
      <c r="B113" s="8">
        <f t="shared" si="20"/>
        <v>102</v>
      </c>
      <c r="D113" s="3">
        <v>44089</v>
      </c>
      <c r="E113" s="4">
        <v>10677.754883</v>
      </c>
      <c r="F113" s="4">
        <v>10938.631836</v>
      </c>
      <c r="G113" s="4">
        <v>10656.459961</v>
      </c>
      <c r="H113" s="4">
        <v>10796.951171999999</v>
      </c>
      <c r="I113" s="5">
        <v>32509451925</v>
      </c>
      <c r="J113" s="37">
        <v>10796.951171999999</v>
      </c>
      <c r="L113" s="51">
        <f t="shared" si="21"/>
        <v>1.0871177166525525E-2</v>
      </c>
      <c r="M113" s="71">
        <f t="shared" si="17"/>
        <v>1.0871177166525525E-2</v>
      </c>
      <c r="N113" s="71" t="str">
        <f t="shared" si="18"/>
        <v/>
      </c>
      <c r="O113" s="75">
        <f t="shared" si="27"/>
        <v>2.7714013354699394E-2</v>
      </c>
      <c r="P113" s="71" t="str">
        <f t="shared" si="28"/>
        <v/>
      </c>
      <c r="Q113" s="80">
        <f t="shared" si="22"/>
        <v>1019.6603900875646</v>
      </c>
      <c r="R113" s="80">
        <f t="shared" si="23"/>
        <v>1131.1996594994012</v>
      </c>
      <c r="S113" s="81">
        <f t="shared" si="24"/>
        <v>5.4376736932653102E-3</v>
      </c>
      <c r="T113" s="81">
        <f t="shared" si="25"/>
        <v>0.10427258305621079</v>
      </c>
      <c r="U113" s="114">
        <f>IF(H113&lt;&gt;"",MAX(Q$13:Q113),"")</f>
        <v>1040.3970083194363</v>
      </c>
      <c r="V113" s="115">
        <f t="shared" si="26"/>
        <v>1.9931447386001055E-2</v>
      </c>
      <c r="W113" s="114">
        <f>IF(I113&lt;&gt;"",MAX(R$13:R113),"")</f>
        <v>1849.7003635841479</v>
      </c>
      <c r="X113" s="115">
        <f t="shared" si="19"/>
        <v>0.38844167316511435</v>
      </c>
    </row>
    <row r="114" spans="2:24">
      <c r="B114" s="8">
        <f t="shared" si="20"/>
        <v>103</v>
      </c>
      <c r="D114" s="3">
        <v>44090</v>
      </c>
      <c r="E114" s="4">
        <v>10797.761719</v>
      </c>
      <c r="F114" s="4">
        <v>11100.124023</v>
      </c>
      <c r="G114" s="4">
        <v>10704.884765999999</v>
      </c>
      <c r="H114" s="4">
        <v>10974.905273</v>
      </c>
      <c r="I114" s="5">
        <v>30769986455</v>
      </c>
      <c r="J114" s="37">
        <v>10974.905273</v>
      </c>
      <c r="L114" s="51">
        <f t="shared" si="21"/>
        <v>1.648188439172471E-2</v>
      </c>
      <c r="M114" s="71">
        <f t="shared" si="17"/>
        <v>1.648188439172471E-2</v>
      </c>
      <c r="N114" s="71" t="str">
        <f t="shared" si="18"/>
        <v/>
      </c>
      <c r="O114" s="75">
        <f t="shared" si="27"/>
        <v>2.7714013354699394E-2</v>
      </c>
      <c r="P114" s="71" t="str">
        <f t="shared" si="28"/>
        <v/>
      </c>
      <c r="Q114" s="80">
        <f t="shared" si="22"/>
        <v>1021.4030594386223</v>
      </c>
      <c r="R114" s="80">
        <f t="shared" si="23"/>
        <v>1168.2724860567387</v>
      </c>
      <c r="S114" s="81">
        <f t="shared" si="24"/>
        <v>1.7090683996345835E-3</v>
      </c>
      <c r="T114" s="81">
        <f t="shared" si="25"/>
        <v>3.2773017783389147E-2</v>
      </c>
      <c r="U114" s="114">
        <f>IF(H114&lt;&gt;"",MAX(Q$13:Q114),"")</f>
        <v>1040.3970083194363</v>
      </c>
      <c r="V114" s="115">
        <f t="shared" si="26"/>
        <v>1.8256443193252814E-2</v>
      </c>
      <c r="W114" s="114">
        <f>IF(I114&lt;&gt;"",MAX(R$13:R114),"")</f>
        <v>1849.7003635841479</v>
      </c>
      <c r="X114" s="115">
        <f t="shared" si="19"/>
        <v>0.36839906124417499</v>
      </c>
    </row>
    <row r="115" spans="2:24">
      <c r="B115" s="8">
        <f t="shared" si="20"/>
        <v>104</v>
      </c>
      <c r="D115" s="3">
        <v>44091</v>
      </c>
      <c r="E115" s="4">
        <v>10973.251953000001</v>
      </c>
      <c r="F115" s="4">
        <v>11037.420898</v>
      </c>
      <c r="G115" s="4">
        <v>10774.627930000001</v>
      </c>
      <c r="H115" s="4">
        <v>10948.990234000001</v>
      </c>
      <c r="I115" s="5">
        <v>38151810523</v>
      </c>
      <c r="J115" s="37">
        <v>10948.990234000001</v>
      </c>
      <c r="L115" s="51">
        <f t="shared" si="21"/>
        <v>-2.3612995607128484E-3</v>
      </c>
      <c r="M115" s="71" t="str">
        <f t="shared" si="17"/>
        <v/>
      </c>
      <c r="N115" s="71">
        <f t="shared" si="18"/>
        <v>-2.3612995607128484E-3</v>
      </c>
      <c r="O115" s="75" t="str">
        <f t="shared" si="27"/>
        <v/>
      </c>
      <c r="P115" s="71">
        <f t="shared" si="28"/>
        <v>2.4302029772152962E-2</v>
      </c>
      <c r="Q115" s="80">
        <f t="shared" si="22"/>
        <v>1024.0496507884286</v>
      </c>
      <c r="R115" s="80">
        <f t="shared" si="23"/>
        <v>1226.3209687682877</v>
      </c>
      <c r="S115" s="81">
        <f t="shared" si="24"/>
        <v>2.5911331725019249E-3</v>
      </c>
      <c r="T115" s="81">
        <f t="shared" si="25"/>
        <v>4.9687451689870432E-2</v>
      </c>
      <c r="U115" s="114">
        <f>IF(H115&lt;&gt;"",MAX(Q$13:Q115),"")</f>
        <v>1040.3970083194363</v>
      </c>
      <c r="V115" s="115">
        <f t="shared" si="26"/>
        <v>1.571261489632092E-2</v>
      </c>
      <c r="W115" s="114">
        <f>IF(I115&lt;&gt;"",MAX(R$13:R115),"")</f>
        <v>1849.7003635841479</v>
      </c>
      <c r="X115" s="115">
        <f t="shared" si="19"/>
        <v>0.33701642011246813</v>
      </c>
    </row>
    <row r="116" spans="2:24">
      <c r="B116" s="8">
        <f t="shared" si="20"/>
        <v>105</v>
      </c>
      <c r="D116" s="3">
        <v>44092</v>
      </c>
      <c r="E116" s="4">
        <v>10951.820313</v>
      </c>
      <c r="F116" s="4">
        <v>11034.908203000001</v>
      </c>
      <c r="G116" s="4">
        <v>10829.657227</v>
      </c>
      <c r="H116" s="4">
        <v>10944.585938</v>
      </c>
      <c r="I116" s="5">
        <v>26341903912</v>
      </c>
      <c r="J116" s="37">
        <v>10944.585938</v>
      </c>
      <c r="L116" s="51">
        <f t="shared" si="21"/>
        <v>-4.0225590724562998E-4</v>
      </c>
      <c r="M116" s="71" t="str">
        <f t="shared" si="17"/>
        <v/>
      </c>
      <c r="N116" s="71">
        <f t="shared" si="18"/>
        <v>-4.0225590724562998E-4</v>
      </c>
      <c r="O116" s="75" t="str">
        <f t="shared" si="27"/>
        <v/>
      </c>
      <c r="P116" s="71">
        <f t="shared" si="28"/>
        <v>2.4302029772152962E-2</v>
      </c>
      <c r="Q116" s="80">
        <f t="shared" si="22"/>
        <v>1023.6695008093703</v>
      </c>
      <c r="R116" s="80">
        <f t="shared" si="23"/>
        <v>1217.5913535621939</v>
      </c>
      <c r="S116" s="81">
        <f t="shared" si="24"/>
        <v>-3.7122221443619541E-4</v>
      </c>
      <c r="T116" s="81">
        <f t="shared" si="25"/>
        <v>-7.118540274869245E-3</v>
      </c>
      <c r="U116" s="114">
        <f>IF(H116&lt;&gt;"",MAX(Q$13:Q116),"")</f>
        <v>1040.3970083194363</v>
      </c>
      <c r="V116" s="115">
        <f t="shared" si="26"/>
        <v>1.6078004239060695E-2</v>
      </c>
      <c r="W116" s="114">
        <f>IF(I116&lt;&gt;"",MAX(R$13:R116),"")</f>
        <v>1849.7003635841479</v>
      </c>
      <c r="X116" s="115">
        <f t="shared" si="19"/>
        <v>0.34173589542747451</v>
      </c>
    </row>
    <row r="117" spans="2:24">
      <c r="B117" s="8">
        <f t="shared" si="20"/>
        <v>106</v>
      </c>
      <c r="D117" s="3">
        <v>44093</v>
      </c>
      <c r="E117" s="4">
        <v>10933.752930000001</v>
      </c>
      <c r="F117" s="4">
        <v>11134.092773</v>
      </c>
      <c r="G117" s="4">
        <v>10909.618164</v>
      </c>
      <c r="H117" s="4">
        <v>11094.346680000001</v>
      </c>
      <c r="I117" s="5">
        <v>22764204008</v>
      </c>
      <c r="J117" s="37">
        <v>11094.346680000001</v>
      </c>
      <c r="L117" s="51">
        <f t="shared" si="21"/>
        <v>1.368354571368724E-2</v>
      </c>
      <c r="M117" s="71">
        <f t="shared" si="17"/>
        <v>1.368354571368724E-2</v>
      </c>
      <c r="N117" s="71" t="str">
        <f t="shared" si="18"/>
        <v/>
      </c>
      <c r="O117" s="75">
        <f t="shared" si="27"/>
        <v>2.7714013354699394E-2</v>
      </c>
      <c r="P117" s="71" t="str">
        <f t="shared" si="28"/>
        <v/>
      </c>
      <c r="Q117" s="80">
        <f t="shared" si="22"/>
        <v>1023.6047649279692</v>
      </c>
      <c r="R117" s="80">
        <f t="shared" si="23"/>
        <v>1216.1148182217328</v>
      </c>
      <c r="S117" s="81">
        <f t="shared" si="24"/>
        <v>-6.3239044779561659E-5</v>
      </c>
      <c r="T117" s="81">
        <f t="shared" si="25"/>
        <v>-1.2126690421555564E-3</v>
      </c>
      <c r="U117" s="114">
        <f>IF(H117&lt;&gt;"",MAX(Q$13:Q117),"")</f>
        <v>1040.3970083194363</v>
      </c>
      <c r="V117" s="115">
        <f t="shared" si="26"/>
        <v>1.6140226526210166E-2</v>
      </c>
      <c r="W117" s="114">
        <f>IF(I117&lt;&gt;"",MAX(R$13:R117),"")</f>
        <v>1849.7003635841479</v>
      </c>
      <c r="X117" s="115">
        <f t="shared" si="19"/>
        <v>0.34253415192865189</v>
      </c>
    </row>
    <row r="118" spans="2:24">
      <c r="B118" s="8">
        <f t="shared" si="20"/>
        <v>107</v>
      </c>
      <c r="D118" s="3">
        <v>44094</v>
      </c>
      <c r="E118" s="4">
        <v>11095.870117</v>
      </c>
      <c r="F118" s="4">
        <v>11095.870117</v>
      </c>
      <c r="G118" s="4">
        <v>10814.477539</v>
      </c>
      <c r="H118" s="4">
        <v>10938.271484000001</v>
      </c>
      <c r="I118" s="5">
        <v>24699523788</v>
      </c>
      <c r="J118" s="37">
        <v>10938.271484000001</v>
      </c>
      <c r="L118" s="51">
        <f t="shared" si="21"/>
        <v>-1.4067993411577828E-2</v>
      </c>
      <c r="M118" s="71" t="str">
        <f t="shared" si="17"/>
        <v/>
      </c>
      <c r="N118" s="71">
        <f t="shared" si="18"/>
        <v>-1.4067993411577828E-2</v>
      </c>
      <c r="O118" s="75" t="str">
        <f t="shared" si="27"/>
        <v/>
      </c>
      <c r="P118" s="71">
        <f t="shared" si="28"/>
        <v>2.4302029772152962E-2</v>
      </c>
      <c r="Q118" s="80">
        <f t="shared" si="22"/>
        <v>1025.8067471943089</v>
      </c>
      <c r="R118" s="80">
        <f t="shared" si="23"/>
        <v>1266.2812356953862</v>
      </c>
      <c r="S118" s="81">
        <f t="shared" si="24"/>
        <v>2.151203610794683E-3</v>
      </c>
      <c r="T118" s="81">
        <f t="shared" si="25"/>
        <v>4.1251382453352026E-2</v>
      </c>
      <c r="U118" s="114">
        <f>IF(H118&lt;&gt;"",MAX(Q$13:Q118),"")</f>
        <v>1040.3970083194363</v>
      </c>
      <c r="V118" s="115">
        <f t="shared" si="26"/>
        <v>1.4023743828997737E-2</v>
      </c>
      <c r="W118" s="114">
        <f>IF(I118&lt;&gt;"",MAX(R$13:R118),"")</f>
        <v>1849.7003635841479</v>
      </c>
      <c r="X118" s="115">
        <f t="shared" si="19"/>
        <v>0.31541277677984325</v>
      </c>
    </row>
    <row r="119" spans="2:24">
      <c r="B119" s="8">
        <f t="shared" si="20"/>
        <v>108</v>
      </c>
      <c r="D119" s="3">
        <v>44095</v>
      </c>
      <c r="E119" s="4">
        <v>10934.925781</v>
      </c>
      <c r="F119" s="4">
        <v>10988.304688</v>
      </c>
      <c r="G119" s="4">
        <v>10380.260742</v>
      </c>
      <c r="H119" s="4">
        <v>10462.259765999999</v>
      </c>
      <c r="I119" s="5">
        <v>28884999244</v>
      </c>
      <c r="J119" s="37">
        <v>10462.259765999999</v>
      </c>
      <c r="L119" s="51">
        <f t="shared" si="21"/>
        <v>-4.3518001788151794E-2</v>
      </c>
      <c r="M119" s="71" t="str">
        <f t="shared" si="17"/>
        <v/>
      </c>
      <c r="N119" s="71">
        <f t="shared" si="18"/>
        <v>-4.3518001788151794E-2</v>
      </c>
      <c r="O119" s="75" t="str">
        <f t="shared" si="27"/>
        <v/>
      </c>
      <c r="P119" s="71">
        <f t="shared" si="28"/>
        <v>2.4302029772152962E-2</v>
      </c>
      <c r="Q119" s="80">
        <f t="shared" si="22"/>
        <v>1023.5380288727206</v>
      </c>
      <c r="R119" s="80">
        <f t="shared" si="23"/>
        <v>1212.5777855232029</v>
      </c>
      <c r="S119" s="81">
        <f t="shared" si="24"/>
        <v>-2.2116430095565631E-3</v>
      </c>
      <c r="T119" s="81">
        <f t="shared" si="25"/>
        <v>-4.2410365610994538E-2</v>
      </c>
      <c r="U119" s="114">
        <f>IF(H119&lt;&gt;"",MAX(Q$13:Q119),"")</f>
        <v>1040.3970083194363</v>
      </c>
      <c r="V119" s="115">
        <f t="shared" si="26"/>
        <v>1.6204371323547129E-2</v>
      </c>
      <c r="W119" s="114">
        <f>IF(I119&lt;&gt;"",MAX(R$13:R119),"")</f>
        <v>1849.7003635841479</v>
      </c>
      <c r="X119" s="115">
        <f t="shared" si="19"/>
        <v>0.34444637120922561</v>
      </c>
    </row>
    <row r="120" spans="2:24">
      <c r="B120" s="8">
        <f t="shared" si="20"/>
        <v>109</v>
      </c>
      <c r="D120" s="3">
        <v>44096</v>
      </c>
      <c r="E120" s="4">
        <v>10459.624023</v>
      </c>
      <c r="F120" s="4">
        <v>10568.077148</v>
      </c>
      <c r="G120" s="4">
        <v>10382.726563</v>
      </c>
      <c r="H120" s="4">
        <v>10538.459961</v>
      </c>
      <c r="I120" s="5">
        <v>23621787804</v>
      </c>
      <c r="J120" s="37">
        <v>10538.459961</v>
      </c>
      <c r="L120" s="51">
        <f t="shared" ref="L120:L124" si="29">IF(H120&lt;&gt;"",J120/J119-1,"")</f>
        <v>7.2833399957850098E-3</v>
      </c>
      <c r="M120" s="71">
        <f t="shared" si="17"/>
        <v>7.2833399957850098E-3</v>
      </c>
      <c r="N120" s="71" t="str">
        <f t="shared" si="18"/>
        <v/>
      </c>
      <c r="O120" s="75">
        <f t="shared" ref="O120:O124" si="30">IF(M120&lt;&gt;"",Q$4,"")</f>
        <v>2.7714013354699394E-2</v>
      </c>
      <c r="P120" s="71" t="str">
        <f t="shared" ref="P120:P124" si="31">IF(N120&lt;&gt;"",Q$6,"")</f>
        <v/>
      </c>
      <c r="Q120" s="80">
        <f t="shared" ref="Q120:Q124" si="32">IF($H119&lt;&gt;"",Q119*(1+S$9*$L119),"")</f>
        <v>1016.5354856254577</v>
      </c>
      <c r="R120" s="80">
        <f t="shared" ref="R120:R124" si="33">IF($H119&lt;&gt;"",R119*(1+T$9*$L119),"")</f>
        <v>1053.4967484498543</v>
      </c>
      <c r="S120" s="81">
        <f t="shared" ref="S120:S124" si="34">IF($J119&lt;&gt;"",Q120/Q119-1,"")</f>
        <v>-6.841507642832978E-3</v>
      </c>
      <c r="T120" s="81">
        <f t="shared" ref="T120:T124" si="35">IF($J119&lt;&gt;"",R120/R119-1,"")</f>
        <v>-0.13119243892853305</v>
      </c>
      <c r="U120" s="114">
        <f>IF(H120&lt;&gt;"",MAX(Q$13:Q120),"")</f>
        <v>1040.3970083194363</v>
      </c>
      <c r="V120" s="115">
        <f t="shared" ref="V120:V124" si="36">IF(H120&lt;&gt;"",1-Q120/U120,"")</f>
        <v>2.293501663612274E-2</v>
      </c>
      <c r="W120" s="114">
        <f>IF(I120&lt;&gt;"",MAX(R$13:R120),"")</f>
        <v>1849.7003635841479</v>
      </c>
      <c r="X120" s="115">
        <f t="shared" ref="X120:X124" si="37">IF(H120&lt;&gt;"",1-R120/W120,"")</f>
        <v>0.43045005061873753</v>
      </c>
    </row>
    <row r="121" spans="2:24">
      <c r="B121" s="8">
        <f t="shared" si="20"/>
        <v>110</v>
      </c>
      <c r="D121" s="3">
        <v>44097</v>
      </c>
      <c r="E121" s="4">
        <v>10539.457031</v>
      </c>
      <c r="F121" s="4">
        <v>10637.847656</v>
      </c>
      <c r="G121" s="4">
        <v>10185.774414</v>
      </c>
      <c r="H121" s="4">
        <v>10225.864258</v>
      </c>
      <c r="I121" s="5">
        <v>22986733997</v>
      </c>
      <c r="J121" s="37">
        <v>10225.864258</v>
      </c>
      <c r="L121" s="51">
        <f t="shared" si="29"/>
        <v>-2.9662370418147788E-2</v>
      </c>
      <c r="M121" s="71" t="str">
        <f t="shared" si="17"/>
        <v/>
      </c>
      <c r="N121" s="71">
        <f t="shared" si="18"/>
        <v>-2.9662370418147788E-2</v>
      </c>
      <c r="O121" s="75" t="str">
        <f t="shared" si="30"/>
        <v/>
      </c>
      <c r="P121" s="71">
        <f t="shared" si="31"/>
        <v>2.4302029772152962E-2</v>
      </c>
      <c r="Q121" s="80">
        <f t="shared" si="32"/>
        <v>1017.6994401112433</v>
      </c>
      <c r="R121" s="80">
        <f t="shared" si="33"/>
        <v>1076.628240319264</v>
      </c>
      <c r="S121" s="81">
        <f t="shared" si="34"/>
        <v>1.1450210073773448E-3</v>
      </c>
      <c r="T121" s="81">
        <f t="shared" si="35"/>
        <v>2.1956870681799412E-2</v>
      </c>
      <c r="U121" s="114">
        <f>IF(H121&lt;&gt;"",MAX(Q$13:Q121),"")</f>
        <v>1040.3970083194363</v>
      </c>
      <c r="V121" s="115">
        <f t="shared" si="36"/>
        <v>2.1816256704598302E-2</v>
      </c>
      <c r="W121" s="114">
        <f>IF(I121&lt;&gt;"",MAX(R$13:R121),"")</f>
        <v>1849.7003635841479</v>
      </c>
      <c r="X121" s="115">
        <f t="shared" si="37"/>
        <v>0.4179445160333477</v>
      </c>
    </row>
    <row r="122" spans="2:24">
      <c r="B122" s="8">
        <f t="shared" si="20"/>
        <v>111</v>
      </c>
      <c r="D122" s="3">
        <v>44098</v>
      </c>
      <c r="E122" s="4">
        <v>10227.479492</v>
      </c>
      <c r="F122" s="4">
        <v>10765.794921999999</v>
      </c>
      <c r="G122" s="4">
        <v>10215.205078000001</v>
      </c>
      <c r="H122" s="4">
        <v>10745.548828000001</v>
      </c>
      <c r="I122" s="5">
        <v>23017536742</v>
      </c>
      <c r="J122" s="37">
        <v>10745.548828000001</v>
      </c>
      <c r="L122" s="51">
        <f t="shared" si="29"/>
        <v>5.0820601260518128E-2</v>
      </c>
      <c r="M122" s="71">
        <f t="shared" si="17"/>
        <v>5.0820601260518128E-2</v>
      </c>
      <c r="N122" s="71" t="str">
        <f t="shared" si="18"/>
        <v/>
      </c>
      <c r="O122" s="75">
        <f t="shared" si="30"/>
        <v>2.7714013354699394E-2</v>
      </c>
      <c r="P122" s="71" t="str">
        <f t="shared" si="31"/>
        <v/>
      </c>
      <c r="Q122" s="80">
        <f t="shared" si="32"/>
        <v>1012.9536529146054</v>
      </c>
      <c r="R122" s="80">
        <f t="shared" si="33"/>
        <v>980.35369383448779</v>
      </c>
      <c r="S122" s="81">
        <f t="shared" si="34"/>
        <v>-4.6632502776253748E-3</v>
      </c>
      <c r="T122" s="81">
        <f t="shared" si="35"/>
        <v>-8.9422274912858479E-2</v>
      </c>
      <c r="U122" s="114">
        <f>IF(H122&lt;&gt;"",MAX(Q$13:Q122),"")</f>
        <v>1040.3970083194363</v>
      </c>
      <c r="V122" s="115">
        <f t="shared" si="36"/>
        <v>2.6377772317089265E-2</v>
      </c>
      <c r="W122" s="114">
        <f>IF(I122&lt;&gt;"",MAX(R$13:R122),"")</f>
        <v>1849.7003635841479</v>
      </c>
      <c r="X122" s="115">
        <f t="shared" si="37"/>
        <v>0.46999324153515054</v>
      </c>
    </row>
    <row r="123" spans="2:24">
      <c r="B123" s="8">
        <f t="shared" si="20"/>
        <v>112</v>
      </c>
      <c r="D123" s="3">
        <v>44099</v>
      </c>
      <c r="E123" s="4">
        <v>10747.472656</v>
      </c>
      <c r="F123" s="4">
        <v>10757.548828000001</v>
      </c>
      <c r="G123" s="4">
        <v>10594.047852</v>
      </c>
      <c r="H123" s="4">
        <v>10702.290039</v>
      </c>
      <c r="I123" s="5">
        <v>21232549821</v>
      </c>
      <c r="J123" s="37">
        <v>10702.290039</v>
      </c>
      <c r="L123" s="51">
        <f t="shared" si="29"/>
        <v>-4.0257403034902328E-3</v>
      </c>
      <c r="M123" s="71" t="str">
        <f t="shared" si="17"/>
        <v/>
      </c>
      <c r="N123" s="71">
        <f t="shared" si="18"/>
        <v>-4.0257403034902328E-3</v>
      </c>
      <c r="O123" s="75" t="str">
        <f t="shared" si="30"/>
        <v/>
      </c>
      <c r="P123" s="71">
        <f t="shared" si="31"/>
        <v>2.4302029772152962E-2</v>
      </c>
      <c r="Q123" s="80">
        <f t="shared" si="32"/>
        <v>1021.0467033071869</v>
      </c>
      <c r="R123" s="80">
        <f t="shared" si="33"/>
        <v>1130.5511055125448</v>
      </c>
      <c r="S123" s="81">
        <f t="shared" si="34"/>
        <v>7.9895564513687845E-3</v>
      </c>
      <c r="T123" s="81">
        <f t="shared" si="35"/>
        <v>0.15320737058743084</v>
      </c>
      <c r="U123" s="114">
        <f>IF(H123&lt;&gt;"",MAX(Q$13:Q123),"")</f>
        <v>1040.3970083194363</v>
      </c>
      <c r="V123" s="115">
        <f t="shared" si="36"/>
        <v>1.8598962566709121E-2</v>
      </c>
      <c r="W123" s="114">
        <f>IF(I123&lt;&gt;"",MAX(R$13:R123),"")</f>
        <v>1849.7003635841479</v>
      </c>
      <c r="X123" s="115">
        <f t="shared" si="37"/>
        <v>0.38879229967718332</v>
      </c>
    </row>
    <row r="124" spans="2:24">
      <c r="B124" s="8">
        <f t="shared" si="20"/>
        <v>113</v>
      </c>
      <c r="D124" s="3">
        <v>44100</v>
      </c>
      <c r="E124" s="4">
        <v>10702.237305000001</v>
      </c>
      <c r="F124" s="4">
        <v>10778.5</v>
      </c>
      <c r="G124" s="4">
        <v>10682.082031</v>
      </c>
      <c r="H124" s="4">
        <v>10754.4375</v>
      </c>
      <c r="I124" s="5">
        <v>18105012128</v>
      </c>
      <c r="J124" s="37">
        <v>10754.4375</v>
      </c>
      <c r="L124" s="51">
        <f t="shared" si="29"/>
        <v>4.8725516510925715E-3</v>
      </c>
      <c r="M124" s="71">
        <f t="shared" si="17"/>
        <v>4.8725516510925715E-3</v>
      </c>
      <c r="N124" s="71" t="str">
        <f t="shared" si="18"/>
        <v/>
      </c>
      <c r="O124" s="75">
        <f t="shared" si="30"/>
        <v>2.7714013354699394E-2</v>
      </c>
      <c r="P124" s="71" t="str">
        <f t="shared" si="31"/>
        <v/>
      </c>
      <c r="Q124" s="80">
        <f t="shared" si="32"/>
        <v>1020.4004924748484</v>
      </c>
      <c r="R124" s="80">
        <f t="shared" si="33"/>
        <v>1116.8304198541321</v>
      </c>
      <c r="S124" s="81">
        <f t="shared" si="34"/>
        <v>-6.3289057223869793E-4</v>
      </c>
      <c r="T124" s="81">
        <f t="shared" si="35"/>
        <v>-1.2136280785106424E-2</v>
      </c>
      <c r="U124" s="114">
        <f>IF(H124&lt;&gt;"",MAX(Q$13:Q124),"")</f>
        <v>1040.3970083194363</v>
      </c>
      <c r="V124" s="115">
        <f t="shared" si="36"/>
        <v>1.9220082030885877E-2</v>
      </c>
      <c r="W124" s="114">
        <f>IF(I124&lt;&gt;"",MAX(R$13:R124),"")</f>
        <v>1849.7003635841479</v>
      </c>
      <c r="X124" s="115">
        <f t="shared" si="37"/>
        <v>0.39621008794632029</v>
      </c>
    </row>
    <row r="125" spans="2:24">
      <c r="B125" s="8">
        <f t="shared" si="20"/>
        <v>114</v>
      </c>
      <c r="D125" s="3">
        <v>44101</v>
      </c>
      <c r="E125" s="4">
        <v>10752.939453000001</v>
      </c>
      <c r="F125" s="4">
        <v>10804.732421999999</v>
      </c>
      <c r="G125" s="4">
        <v>10643.458008</v>
      </c>
      <c r="H125" s="4">
        <v>10774.426758</v>
      </c>
      <c r="I125" s="5">
        <v>18016880214</v>
      </c>
      <c r="J125" s="37">
        <v>10774.426758</v>
      </c>
      <c r="L125" s="51">
        <f t="shared" ref="L125:L137" si="38">IF(H125&lt;&gt;"",J125/J124-1,"")</f>
        <v>1.8586986069704103E-3</v>
      </c>
      <c r="M125" s="71">
        <f t="shared" si="17"/>
        <v>1.8586986069704103E-3</v>
      </c>
      <c r="N125" s="71" t="str">
        <f t="shared" si="18"/>
        <v/>
      </c>
      <c r="O125" s="75">
        <f t="shared" ref="O125:O137" si="39">IF(M125&lt;&gt;"",Q$4,"")</f>
        <v>2.7714013354699394E-2</v>
      </c>
      <c r="P125" s="71" t="str">
        <f t="shared" ref="P125:P137" si="40">IF(N125&lt;&gt;"",Q$6,"")</f>
        <v/>
      </c>
      <c r="Q125" s="80">
        <f t="shared" ref="Q125:Q137" si="41">IF($H124&lt;&gt;"",Q124*(1+S$9*$L124),"")</f>
        <v>1021.1821382445818</v>
      </c>
      <c r="R125" s="80">
        <f t="shared" ref="R125:R137" si="42">IF($H124&lt;&gt;"",R124*(1+T$9*$L124),"")</f>
        <v>1133.2356960437803</v>
      </c>
      <c r="S125" s="81">
        <f t="shared" ref="S125:S137" si="43">IF($J124&lt;&gt;"",Q125/Q124-1,"")</f>
        <v>7.6601861278757788E-4</v>
      </c>
      <c r="T125" s="81">
        <f t="shared" ref="T125:T137" si="44">IF($J124&lt;&gt;"",R125/R124-1,"")</f>
        <v>1.4689138026694248E-2</v>
      </c>
      <c r="U125" s="114">
        <f>IF(H125&lt;&gt;"",MAX(Q$13:Q125),"")</f>
        <v>1040.3970083194363</v>
      </c>
      <c r="V125" s="115">
        <f t="shared" ref="V125:V137" si="45">IF(H125&lt;&gt;"",1-Q125/U125,"")</f>
        <v>1.8468786358673328E-2</v>
      </c>
      <c r="W125" s="114">
        <f>IF(I125&lt;&gt;"",MAX(R$13:R125),"")</f>
        <v>1849.7003635841479</v>
      </c>
      <c r="X125" s="115">
        <f t="shared" ref="X125:X137" si="46">IF(H125&lt;&gt;"",1-R125/W125,"")</f>
        <v>0.38734093458903818</v>
      </c>
    </row>
    <row r="126" spans="2:24">
      <c r="B126" s="8">
        <f t="shared" si="20"/>
        <v>115</v>
      </c>
      <c r="D126" s="3">
        <v>44102</v>
      </c>
      <c r="E126" s="4">
        <v>10771.641602</v>
      </c>
      <c r="F126" s="4">
        <v>10949.123046999999</v>
      </c>
      <c r="G126" s="4">
        <v>10716.676758</v>
      </c>
      <c r="H126" s="4">
        <v>10721.327148</v>
      </c>
      <c r="I126" s="5">
        <v>22720365389</v>
      </c>
      <c r="J126" s="37">
        <v>10721.327148</v>
      </c>
      <c r="L126" s="51">
        <f t="shared" si="38"/>
        <v>-4.9283002421054434E-3</v>
      </c>
      <c r="M126" s="71" t="str">
        <f t="shared" si="17"/>
        <v/>
      </c>
      <c r="N126" s="71">
        <f t="shared" si="18"/>
        <v>-4.9283002421054434E-3</v>
      </c>
      <c r="O126" s="75" t="str">
        <f t="shared" si="39"/>
        <v/>
      </c>
      <c r="P126" s="71">
        <f t="shared" si="40"/>
        <v>2.4302029772152962E-2</v>
      </c>
      <c r="Q126" s="80">
        <f t="shared" si="41"/>
        <v>1021.480535657874</v>
      </c>
      <c r="R126" s="80">
        <f t="shared" si="42"/>
        <v>1139.5856281181188</v>
      </c>
      <c r="S126" s="81">
        <f t="shared" si="43"/>
        <v>2.9220782671068868E-4</v>
      </c>
      <c r="T126" s="81">
        <f t="shared" si="44"/>
        <v>5.6033639749495379E-3</v>
      </c>
      <c r="U126" s="114">
        <f>IF(H126&lt;&gt;"",MAX(Q$13:Q126),"")</f>
        <v>1040.3970083194363</v>
      </c>
      <c r="V126" s="115">
        <f t="shared" si="45"/>
        <v>1.8181975255886385E-2</v>
      </c>
      <c r="W126" s="114">
        <f>IF(I126&lt;&gt;"",MAX(R$13:R126),"")</f>
        <v>1849.7003635841479</v>
      </c>
      <c r="X126" s="115">
        <f t="shared" si="46"/>
        <v>0.38390798285298822</v>
      </c>
    </row>
    <row r="127" spans="2:24">
      <c r="B127" s="8">
        <f t="shared" si="20"/>
        <v>116</v>
      </c>
      <c r="D127" s="3">
        <v>44103</v>
      </c>
      <c r="E127" s="4">
        <v>10712.462890999999</v>
      </c>
      <c r="F127" s="4">
        <v>10858.939453000001</v>
      </c>
      <c r="G127" s="4">
        <v>10665.344727</v>
      </c>
      <c r="H127" s="4">
        <v>10848.830078000001</v>
      </c>
      <c r="I127" s="5">
        <v>20459870042</v>
      </c>
      <c r="J127" s="37">
        <v>10848.830078000001</v>
      </c>
      <c r="L127" s="51">
        <f t="shared" si="38"/>
        <v>1.1892457737733064E-2</v>
      </c>
      <c r="M127" s="71">
        <f t="shared" si="17"/>
        <v>1.1892457737733064E-2</v>
      </c>
      <c r="N127" s="71" t="str">
        <f t="shared" si="18"/>
        <v/>
      </c>
      <c r="O127" s="75">
        <f t="shared" si="39"/>
        <v>2.7714013354699394E-2</v>
      </c>
      <c r="P127" s="71" t="str">
        <f t="shared" si="40"/>
        <v/>
      </c>
      <c r="Q127" s="80">
        <f t="shared" si="41"/>
        <v>1020.689110002762</v>
      </c>
      <c r="R127" s="80">
        <f t="shared" si="42"/>
        <v>1122.6545746290024</v>
      </c>
      <c r="S127" s="81">
        <f t="shared" si="43"/>
        <v>-7.7478290332988475E-4</v>
      </c>
      <c r="T127" s="81">
        <f t="shared" si="44"/>
        <v>-1.4857201662920261E-2</v>
      </c>
      <c r="U127" s="114">
        <f>IF(H127&lt;&gt;"",MAX(Q$13:Q127),"")</f>
        <v>1040.3970083194363</v>
      </c>
      <c r="V127" s="115">
        <f t="shared" si="45"/>
        <v>1.8942671075639295E-2</v>
      </c>
      <c r="W127" s="114">
        <f>IF(I127&lt;&gt;"",MAX(R$13:R127),"")</f>
        <v>1849.7003635841479</v>
      </c>
      <c r="X127" s="115">
        <f t="shared" si="46"/>
        <v>0.39306138619465658</v>
      </c>
    </row>
    <row r="128" spans="2:24">
      <c r="B128" s="8">
        <f t="shared" si="20"/>
        <v>117</v>
      </c>
      <c r="D128" s="3">
        <v>44104</v>
      </c>
      <c r="E128" s="4">
        <v>10845.411133</v>
      </c>
      <c r="F128" s="4">
        <v>10856.528319999999</v>
      </c>
      <c r="G128" s="4">
        <v>10689.670898</v>
      </c>
      <c r="H128" s="4">
        <v>10787.618164</v>
      </c>
      <c r="I128" s="5">
        <v>20759622010</v>
      </c>
      <c r="J128" s="37">
        <v>10787.618164</v>
      </c>
      <c r="L128" s="51">
        <f t="shared" si="38"/>
        <v>-5.6422594473233278E-3</v>
      </c>
      <c r="M128" s="71" t="str">
        <f t="shared" si="17"/>
        <v/>
      </c>
      <c r="N128" s="71">
        <f t="shared" si="18"/>
        <v>-5.6422594473233278E-3</v>
      </c>
      <c r="O128" s="75" t="str">
        <f t="shared" si="39"/>
        <v/>
      </c>
      <c r="P128" s="71">
        <f t="shared" si="40"/>
        <v>2.4302029772152962E-2</v>
      </c>
      <c r="Q128" s="80">
        <f t="shared" si="41"/>
        <v>1022.5974157958871</v>
      </c>
      <c r="R128" s="80">
        <f t="shared" si="42"/>
        <v>1162.903809348192</v>
      </c>
      <c r="S128" s="81">
        <f t="shared" si="43"/>
        <v>1.8696249175420565E-3</v>
      </c>
      <c r="T128" s="81">
        <f t="shared" si="44"/>
        <v>3.5851842257437649E-2</v>
      </c>
      <c r="U128" s="114">
        <f>IF(H128&lt;&gt;"",MAX(Q$13:Q128),"")</f>
        <v>1040.3970083194363</v>
      </c>
      <c r="V128" s="115">
        <f t="shared" si="45"/>
        <v>1.7108461847945011E-2</v>
      </c>
      <c r="W128" s="114">
        <f>IF(I128&lt;&gt;"",MAX(R$13:R128),"")</f>
        <v>1849.7003635841479</v>
      </c>
      <c r="X128" s="115">
        <f t="shared" si="46"/>
        <v>0.37130151875255968</v>
      </c>
    </row>
    <row r="129" spans="2:24">
      <c r="B129" s="8">
        <f t="shared" si="20"/>
        <v>118</v>
      </c>
      <c r="D129" s="3">
        <v>44105</v>
      </c>
      <c r="E129" s="4">
        <v>10785.010742</v>
      </c>
      <c r="F129" s="4">
        <v>10915.84375</v>
      </c>
      <c r="G129" s="4">
        <v>10493.552734000001</v>
      </c>
      <c r="H129" s="4">
        <v>10623.330078000001</v>
      </c>
      <c r="I129" s="5">
        <v>27178227816</v>
      </c>
      <c r="J129" s="37">
        <v>10623.330078000001</v>
      </c>
      <c r="L129" s="51">
        <f t="shared" si="38"/>
        <v>-1.5229319716585255E-2</v>
      </c>
      <c r="M129" s="71" t="str">
        <f t="shared" si="17"/>
        <v/>
      </c>
      <c r="N129" s="71">
        <f t="shared" si="18"/>
        <v>-1.5229319716585255E-2</v>
      </c>
      <c r="O129" s="75" t="str">
        <f t="shared" si="39"/>
        <v/>
      </c>
      <c r="P129" s="71">
        <f t="shared" si="40"/>
        <v>2.4302029772152962E-2</v>
      </c>
      <c r="Q129" s="80">
        <f t="shared" si="41"/>
        <v>1021.6903461916545</v>
      </c>
      <c r="R129" s="80">
        <f t="shared" si="42"/>
        <v>1143.1233348322698</v>
      </c>
      <c r="S129" s="81">
        <f t="shared" si="43"/>
        <v>-8.8702512858063187E-4</v>
      </c>
      <c r="T129" s="81">
        <f t="shared" si="44"/>
        <v>-1.7009553461699523E-2</v>
      </c>
      <c r="U129" s="114">
        <f>IF(H129&lt;&gt;"",MAX(Q$13:Q129),"")</f>
        <v>1040.3970083194363</v>
      </c>
      <c r="V129" s="115">
        <f t="shared" si="45"/>
        <v>1.7980311340955124E-2</v>
      </c>
      <c r="W129" s="114">
        <f>IF(I129&lt;&gt;"",MAX(R$13:R129),"")</f>
        <v>1849.7003635841479</v>
      </c>
      <c r="X129" s="115">
        <f t="shared" si="46"/>
        <v>0.3819953991806273</v>
      </c>
    </row>
    <row r="130" spans="2:24">
      <c r="B130" s="8">
        <f t="shared" si="20"/>
        <v>119</v>
      </c>
      <c r="D130" s="3">
        <v>44106</v>
      </c>
      <c r="E130" s="4">
        <v>10624.390625</v>
      </c>
      <c r="F130" s="4">
        <v>10662.813477</v>
      </c>
      <c r="G130" s="4">
        <v>10440.311523</v>
      </c>
      <c r="H130" s="4">
        <v>10585.164063</v>
      </c>
      <c r="I130" s="5">
        <v>23127839259</v>
      </c>
      <c r="J130" s="37">
        <v>10585.164063</v>
      </c>
      <c r="L130" s="51">
        <f t="shared" si="38"/>
        <v>-3.5926601846852924E-3</v>
      </c>
      <c r="M130" s="71" t="str">
        <f t="shared" si="17"/>
        <v/>
      </c>
      <c r="N130" s="71">
        <f t="shared" si="18"/>
        <v>-3.5926601846852924E-3</v>
      </c>
      <c r="O130" s="75" t="str">
        <f t="shared" si="39"/>
        <v/>
      </c>
      <c r="P130" s="71">
        <f t="shared" si="40"/>
        <v>2.4302029772152962E-2</v>
      </c>
      <c r="Q130" s="80">
        <f t="shared" si="41"/>
        <v>1019.2441985579336</v>
      </c>
      <c r="R130" s="80">
        <f t="shared" si="42"/>
        <v>1090.6409629209954</v>
      </c>
      <c r="S130" s="81">
        <f t="shared" si="43"/>
        <v>-2.3942162543072465E-3</v>
      </c>
      <c r="T130" s="81">
        <f t="shared" si="44"/>
        <v>-4.5911381836129861E-2</v>
      </c>
      <c r="U130" s="114">
        <f>IF(H130&lt;&gt;"",MAX(Q$13:Q130),"")</f>
        <v>1040.3970083194363</v>
      </c>
      <c r="V130" s="115">
        <f t="shared" si="45"/>
        <v>2.0331478841592476E-2</v>
      </c>
      <c r="W130" s="114">
        <f>IF(I130&lt;&gt;"",MAX(R$13:R130),"")</f>
        <v>1849.7003635841479</v>
      </c>
      <c r="X130" s="115">
        <f t="shared" si="46"/>
        <v>0.4103688443853305</v>
      </c>
    </row>
    <row r="131" spans="2:24">
      <c r="B131" s="8">
        <f t="shared" si="20"/>
        <v>120</v>
      </c>
      <c r="D131" s="3">
        <v>44107</v>
      </c>
      <c r="E131" s="4">
        <v>10583.806640999999</v>
      </c>
      <c r="F131" s="4">
        <v>10614.091796999999</v>
      </c>
      <c r="G131" s="4">
        <v>10527.978515999999</v>
      </c>
      <c r="H131" s="4">
        <v>10565.493164</v>
      </c>
      <c r="I131" s="5">
        <v>17094010304</v>
      </c>
      <c r="J131" s="37">
        <v>10565.493164</v>
      </c>
      <c r="L131" s="51">
        <f t="shared" si="38"/>
        <v>-1.8583461609971152E-3</v>
      </c>
      <c r="M131" s="71" t="str">
        <f t="shared" si="17"/>
        <v/>
      </c>
      <c r="N131" s="71">
        <f t="shared" si="18"/>
        <v>-1.8583461609971152E-3</v>
      </c>
      <c r="O131" s="75" t="str">
        <f t="shared" si="39"/>
        <v/>
      </c>
      <c r="P131" s="71">
        <f t="shared" si="40"/>
        <v>2.4302029772152962E-2</v>
      </c>
      <c r="Q131" s="80">
        <f t="shared" si="41"/>
        <v>1018.668523703379</v>
      </c>
      <c r="R131" s="80">
        <f t="shared" si="42"/>
        <v>1078.8285721315547</v>
      </c>
      <c r="S131" s="81">
        <f t="shared" si="43"/>
        <v>-5.6480562299898729E-4</v>
      </c>
      <c r="T131" s="81">
        <f t="shared" si="44"/>
        <v>-1.0830686899751529E-2</v>
      </c>
      <c r="U131" s="114">
        <f>IF(H131&lt;&gt;"",MAX(Q$13:Q131),"")</f>
        <v>1040.3970083194363</v>
      </c>
      <c r="V131" s="115">
        <f t="shared" si="45"/>
        <v>2.0884801131017761E-2</v>
      </c>
      <c r="W131" s="114">
        <f>IF(I131&lt;&gt;"",MAX(R$13:R131),"")</f>
        <v>1849.7003635841479</v>
      </c>
      <c r="X131" s="115">
        <f t="shared" si="46"/>
        <v>0.41675495481813163</v>
      </c>
    </row>
    <row r="132" spans="2:24">
      <c r="B132" s="8">
        <f t="shared" si="20"/>
        <v>121</v>
      </c>
      <c r="D132" s="3">
        <v>44108</v>
      </c>
      <c r="E132" s="4">
        <v>10567.919921999999</v>
      </c>
      <c r="F132" s="4">
        <v>10700.791015999999</v>
      </c>
      <c r="G132" s="4">
        <v>10531.342773</v>
      </c>
      <c r="H132" s="4">
        <v>10684.428711</v>
      </c>
      <c r="I132" s="5">
        <v>17546792792</v>
      </c>
      <c r="J132" s="37">
        <v>10684.428711</v>
      </c>
      <c r="L132" s="51">
        <f t="shared" si="38"/>
        <v>1.1256980166837183E-2</v>
      </c>
      <c r="M132" s="71">
        <f t="shared" si="17"/>
        <v>1.1256980166837183E-2</v>
      </c>
      <c r="N132" s="71" t="str">
        <f t="shared" si="18"/>
        <v/>
      </c>
      <c r="O132" s="75">
        <f t="shared" si="39"/>
        <v>2.7714013354699394E-2</v>
      </c>
      <c r="P132" s="71" t="str">
        <f t="shared" si="40"/>
        <v/>
      </c>
      <c r="Q132" s="80">
        <f t="shared" si="41"/>
        <v>1018.3709172306978</v>
      </c>
      <c r="R132" s="80">
        <f t="shared" si="42"/>
        <v>1072.7846492398551</v>
      </c>
      <c r="S132" s="81">
        <f t="shared" si="43"/>
        <v>-2.9215241833446814E-4</v>
      </c>
      <c r="T132" s="81">
        <f t="shared" si="44"/>
        <v>-5.6023014664489112E-3</v>
      </c>
      <c r="U132" s="114">
        <f>IF(H132&lt;&gt;"",MAX(Q$13:Q132),"")</f>
        <v>1040.3970083194363</v>
      </c>
      <c r="V132" s="115">
        <f t="shared" si="45"/>
        <v>2.117085200419544E-2</v>
      </c>
      <c r="W132" s="114">
        <f>IF(I132&lt;&gt;"",MAX(R$13:R132),"")</f>
        <v>1849.7003635841479</v>
      </c>
      <c r="X132" s="115">
        <f t="shared" si="46"/>
        <v>0.42002246939005305</v>
      </c>
    </row>
    <row r="133" spans="2:24">
      <c r="B133" s="8">
        <f t="shared" si="20"/>
        <v>122</v>
      </c>
      <c r="D133" s="3">
        <v>44109</v>
      </c>
      <c r="E133" s="4">
        <v>10688.034180000001</v>
      </c>
      <c r="F133" s="4">
        <v>10804.000977</v>
      </c>
      <c r="G133" s="4">
        <v>10646.443359000001</v>
      </c>
      <c r="H133" s="4">
        <v>10804.000977</v>
      </c>
      <c r="I133" s="5">
        <v>19385191766</v>
      </c>
      <c r="J133" s="37">
        <v>10804.000977</v>
      </c>
      <c r="L133" s="51">
        <f t="shared" si="38"/>
        <v>1.1191264337502282E-2</v>
      </c>
      <c r="M133" s="71">
        <f t="shared" si="17"/>
        <v>1.1191264337502282E-2</v>
      </c>
      <c r="N133" s="71" t="str">
        <f t="shared" si="18"/>
        <v/>
      </c>
      <c r="O133" s="75">
        <f t="shared" si="39"/>
        <v>2.7714013354699394E-2</v>
      </c>
      <c r="P133" s="71" t="str">
        <f t="shared" si="40"/>
        <v/>
      </c>
      <c r="Q133" s="80">
        <f t="shared" si="41"/>
        <v>1020.1731494930797</v>
      </c>
      <c r="R133" s="80">
        <f t="shared" si="42"/>
        <v>1109.190762140513</v>
      </c>
      <c r="S133" s="81">
        <f t="shared" si="43"/>
        <v>1.769720866816149E-3</v>
      </c>
      <c r="T133" s="81">
        <f t="shared" si="44"/>
        <v>3.3936086731343851E-2</v>
      </c>
      <c r="U133" s="114">
        <f>IF(H133&lt;&gt;"",MAX(Q$13:Q133),"")</f>
        <v>1040.3970083194363</v>
      </c>
      <c r="V133" s="115">
        <f t="shared" si="45"/>
        <v>1.9438597635939359E-2</v>
      </c>
      <c r="W133" s="114">
        <f>IF(I133&lt;&gt;"",MAX(R$13:R133),"")</f>
        <v>1849.7003635841479</v>
      </c>
      <c r="X133" s="115">
        <f t="shared" si="46"/>
        <v>0.40034030160904333</v>
      </c>
    </row>
    <row r="134" spans="2:24">
      <c r="B134" s="8">
        <f t="shared" si="20"/>
        <v>123</v>
      </c>
      <c r="D134" s="3">
        <v>44110</v>
      </c>
      <c r="E134" s="4">
        <v>10799.778319999999</v>
      </c>
      <c r="F134" s="4">
        <v>10803.456055000001</v>
      </c>
      <c r="G134" s="4">
        <v>10565.197265999999</v>
      </c>
      <c r="H134" s="4">
        <v>10621.664063</v>
      </c>
      <c r="I134" s="5">
        <v>22264958686</v>
      </c>
      <c r="J134" s="37">
        <v>10621.664063</v>
      </c>
      <c r="L134" s="51">
        <f t="shared" si="38"/>
        <v>-1.6876795400904365E-2</v>
      </c>
      <c r="M134" s="71" t="str">
        <f t="shared" si="17"/>
        <v/>
      </c>
      <c r="N134" s="71">
        <f t="shared" si="18"/>
        <v>-1.6876795400904365E-2</v>
      </c>
      <c r="O134" s="75" t="str">
        <f t="shared" si="39"/>
        <v/>
      </c>
      <c r="P134" s="71">
        <f t="shared" si="40"/>
        <v>2.4302029772152962E-2</v>
      </c>
      <c r="Q134" s="80">
        <f t="shared" si="41"/>
        <v>1021.9680315398242</v>
      </c>
      <c r="R134" s="80">
        <f t="shared" si="42"/>
        <v>1146.6126125159417</v>
      </c>
      <c r="S134" s="81">
        <f t="shared" si="43"/>
        <v>1.7593896169845191E-3</v>
      </c>
      <c r="T134" s="81">
        <f t="shared" si="44"/>
        <v>3.3737975155159194E-2</v>
      </c>
      <c r="U134" s="114">
        <f>IF(H134&lt;&gt;"",MAX(Q$13:Q134),"")</f>
        <v>1040.3970083194363</v>
      </c>
      <c r="V134" s="115">
        <f t="shared" si="45"/>
        <v>1.7713408085804239E-2</v>
      </c>
      <c r="W134" s="114">
        <f>IF(I134&lt;&gt;"",MAX(R$13:R134),"")</f>
        <v>1849.7003635841479</v>
      </c>
      <c r="X134" s="115">
        <f t="shared" si="46"/>
        <v>0.38010899760317896</v>
      </c>
    </row>
    <row r="135" spans="2:24">
      <c r="B135" s="8">
        <f t="shared" si="20"/>
        <v>124</v>
      </c>
      <c r="D135" s="3">
        <v>44111</v>
      </c>
      <c r="E135" s="4">
        <v>10619.803711</v>
      </c>
      <c r="F135" s="4">
        <v>10687.268555000001</v>
      </c>
      <c r="G135" s="4">
        <v>10591.963867</v>
      </c>
      <c r="H135" s="4">
        <v>10679.136719</v>
      </c>
      <c r="I135" s="5">
        <v>17634388529</v>
      </c>
      <c r="J135" s="37">
        <v>10679.136719</v>
      </c>
      <c r="L135" s="51">
        <f t="shared" si="38"/>
        <v>5.4108900130067639E-3</v>
      </c>
      <c r="M135" s="71">
        <f t="shared" si="17"/>
        <v>5.4108900130067639E-3</v>
      </c>
      <c r="N135" s="71" t="str">
        <f t="shared" si="18"/>
        <v/>
      </c>
      <c r="O135" s="75">
        <f t="shared" si="39"/>
        <v>2.7714013354699394E-2</v>
      </c>
      <c r="P135" s="71" t="str">
        <f t="shared" si="40"/>
        <v/>
      </c>
      <c r="Q135" s="80">
        <f t="shared" si="41"/>
        <v>1019.2565280550225</v>
      </c>
      <c r="R135" s="80">
        <f t="shared" si="42"/>
        <v>1088.2752809161468</v>
      </c>
      <c r="S135" s="81">
        <f t="shared" si="43"/>
        <v>-2.6532175186695373E-3</v>
      </c>
      <c r="T135" s="81">
        <f t="shared" si="44"/>
        <v>-5.0877978284042169E-2</v>
      </c>
      <c r="U135" s="114">
        <f>IF(H135&lt;&gt;"",MAX(Q$13:Q135),"")</f>
        <v>1040.3970083194363</v>
      </c>
      <c r="V135" s="115">
        <f t="shared" si="45"/>
        <v>2.0319628079825236E-2</v>
      </c>
      <c r="W135" s="114">
        <f>IF(I135&lt;&gt;"",MAX(R$13:R135),"")</f>
        <v>1849.7003635841479</v>
      </c>
      <c r="X135" s="115">
        <f t="shared" si="46"/>
        <v>0.41164779856159761</v>
      </c>
    </row>
    <row r="136" spans="2:24">
      <c r="B136" s="8">
        <f t="shared" si="20"/>
        <v>125</v>
      </c>
      <c r="D136" s="3">
        <v>44112</v>
      </c>
      <c r="E136" s="4">
        <v>10677.625</v>
      </c>
      <c r="F136" s="4">
        <v>10939.799805000001</v>
      </c>
      <c r="G136" s="4">
        <v>10569.823242</v>
      </c>
      <c r="H136" s="4">
        <v>10923.627930000001</v>
      </c>
      <c r="I136" s="5">
        <v>21962121001</v>
      </c>
      <c r="J136" s="37">
        <v>10923.627930000001</v>
      </c>
      <c r="L136" s="51">
        <f t="shared" si="38"/>
        <v>2.2894286067619118E-2</v>
      </c>
      <c r="M136" s="71">
        <f t="shared" si="17"/>
        <v>2.2894286067619118E-2</v>
      </c>
      <c r="N136" s="71" t="str">
        <f t="shared" si="18"/>
        <v/>
      </c>
      <c r="O136" s="75">
        <f t="shared" si="39"/>
        <v>2.7714013354699394E-2</v>
      </c>
      <c r="P136" s="71" t="str">
        <f t="shared" si="40"/>
        <v/>
      </c>
      <c r="Q136" s="80">
        <f t="shared" si="41"/>
        <v>1020.1235599593248</v>
      </c>
      <c r="R136" s="80">
        <f t="shared" si="42"/>
        <v>1106.0272826252874</v>
      </c>
      <c r="S136" s="81">
        <f t="shared" si="43"/>
        <v>8.5065131342032529E-4</v>
      </c>
      <c r="T136" s="81">
        <f t="shared" si="44"/>
        <v>1.6312050839008663E-2</v>
      </c>
      <c r="U136" s="114">
        <f>IF(H136&lt;&gt;"",MAX(Q$13:Q136),"")</f>
        <v>1040.3970083194363</v>
      </c>
      <c r="V136" s="115">
        <f t="shared" si="45"/>
        <v>1.948626168471923E-2</v>
      </c>
      <c r="W136" s="114">
        <f>IF(I136&lt;&gt;"",MAX(R$13:R136),"")</f>
        <v>1849.7003635841479</v>
      </c>
      <c r="X136" s="115">
        <f t="shared" si="46"/>
        <v>0.40205056754049173</v>
      </c>
    </row>
    <row r="137" spans="2:24">
      <c r="B137" s="8">
        <f t="shared" si="20"/>
        <v>126</v>
      </c>
      <c r="D137" s="3">
        <v>44114</v>
      </c>
      <c r="E137" s="4">
        <v>11059.142578000001</v>
      </c>
      <c r="F137" s="4">
        <v>11442.210938</v>
      </c>
      <c r="G137" s="4">
        <v>11056.940430000001</v>
      </c>
      <c r="H137" s="4">
        <v>11296.361328000001</v>
      </c>
      <c r="I137" s="5">
        <v>22877978588</v>
      </c>
      <c r="J137" s="37">
        <v>11296.361328000001</v>
      </c>
      <c r="L137" s="51">
        <f t="shared" si="38"/>
        <v>3.4121758850495842E-2</v>
      </c>
      <c r="M137" s="71">
        <f t="shared" si="17"/>
        <v>3.4121758850495842E-2</v>
      </c>
      <c r="N137" s="71" t="str">
        <f t="shared" si="18"/>
        <v/>
      </c>
      <c r="O137" s="75">
        <f t="shared" si="39"/>
        <v>2.7714013354699394E-2</v>
      </c>
      <c r="P137" s="71" t="str">
        <f t="shared" si="40"/>
        <v/>
      </c>
      <c r="Q137" s="80">
        <f t="shared" si="41"/>
        <v>1023.7952224571189</v>
      </c>
      <c r="R137" s="80">
        <f t="shared" si="42"/>
        <v>1182.3638813016441</v>
      </c>
      <c r="S137" s="81">
        <f t="shared" si="43"/>
        <v>3.5992331144087952E-3</v>
      </c>
      <c r="T137" s="81">
        <f t="shared" si="44"/>
        <v>6.9018730256963146E-2</v>
      </c>
      <c r="U137" s="114">
        <f>IF(H137&lt;&gt;"",MAX(Q$13:Q137),"")</f>
        <v>1040.3970083194363</v>
      </c>
      <c r="V137" s="115">
        <f t="shared" si="45"/>
        <v>1.5957164168642124E-2</v>
      </c>
      <c r="W137" s="114">
        <f>IF(I137&lt;&gt;"",MAX(R$13:R137),"")</f>
        <v>1849.7003635841479</v>
      </c>
      <c r="X137" s="115">
        <f t="shared" si="46"/>
        <v>0.36078085695426465</v>
      </c>
    </row>
    <row r="138" spans="2:24">
      <c r="B138" s="8">
        <f t="shared" si="20"/>
        <v>127</v>
      </c>
      <c r="D138" s="3">
        <v>44115</v>
      </c>
      <c r="E138" s="4">
        <v>11296.082031</v>
      </c>
      <c r="F138" s="4">
        <v>11428.813477</v>
      </c>
      <c r="G138" s="4">
        <v>11288.627930000001</v>
      </c>
      <c r="H138" s="4">
        <v>11384.181640999999</v>
      </c>
      <c r="I138" s="5">
        <v>19968627060</v>
      </c>
      <c r="J138" s="37">
        <v>11384.181640999999</v>
      </c>
      <c r="L138" s="51">
        <f t="shared" ref="L138:L201" si="47">IF(H138&lt;&gt;"",J138/J137-1,"")</f>
        <v>7.7742124609914143E-3</v>
      </c>
      <c r="M138" s="71">
        <f t="shared" si="17"/>
        <v>7.7742124609914143E-3</v>
      </c>
      <c r="N138" s="71" t="str">
        <f t="shared" si="18"/>
        <v/>
      </c>
      <c r="O138" s="75">
        <f t="shared" ref="O138:O201" si="48">IF(M138&lt;&gt;"",Q$4,"")</f>
        <v>2.7714013354699394E-2</v>
      </c>
      <c r="P138" s="71" t="str">
        <f t="shared" ref="P138:P201" si="49">IF(N138&lt;&gt;"",Q$6,"")</f>
        <v/>
      </c>
      <c r="Q138" s="80">
        <f t="shared" ref="Q138:Q201" si="50">IF($H137&lt;&gt;"",Q137*(1+S$9*$L137),"")</f>
        <v>1029.2871826246908</v>
      </c>
      <c r="R138" s="80">
        <f t="shared" ref="R138:R201" si="51">IF($H137&lt;&gt;"",R137*(1+T$9*$L137),"")</f>
        <v>1303.9887610861538</v>
      </c>
      <c r="S138" s="81">
        <f t="shared" ref="S138:S201" si="52">IF($J137&lt;&gt;"",Q138/Q137-1,"")</f>
        <v>5.3643150965201336E-3</v>
      </c>
      <c r="T138" s="81">
        <f t="shared" ref="T138:T201" si="53">IF($J137&lt;&gt;"",R138/R137-1,"")</f>
        <v>0.10286586194650571</v>
      </c>
      <c r="U138" s="114">
        <f>IF(H138&lt;&gt;"",MAX(Q$13:Q138),"")</f>
        <v>1040.3970083194363</v>
      </c>
      <c r="V138" s="115">
        <f t="shared" ref="V138:V201" si="54">IF(H138&lt;&gt;"",1-Q138/U138,"")</f>
        <v>1.0678448328769519E-2</v>
      </c>
      <c r="W138" s="114">
        <f>IF(I138&lt;&gt;"",MAX(R$13:R138),"")</f>
        <v>1849.7003635841479</v>
      </c>
      <c r="X138" s="115">
        <f t="shared" ref="X138:X201" si="55">IF(H138&lt;&gt;"",1-R138/W138,"")</f>
        <v>0.29502702883215837</v>
      </c>
    </row>
    <row r="139" spans="2:24">
      <c r="B139" s="8">
        <f t="shared" si="20"/>
        <v>128</v>
      </c>
      <c r="D139" s="3">
        <v>44118</v>
      </c>
      <c r="E139" s="4">
        <v>11429.047852</v>
      </c>
      <c r="F139" s="4">
        <v>11539.977539</v>
      </c>
      <c r="G139" s="4">
        <v>11307.831055000001</v>
      </c>
      <c r="H139" s="4">
        <v>11429.506836</v>
      </c>
      <c r="I139" s="5">
        <v>24103426719</v>
      </c>
      <c r="J139" s="37">
        <v>11429.506836</v>
      </c>
      <c r="L139" s="51">
        <f t="shared" si="47"/>
        <v>3.9814188168574294E-3</v>
      </c>
      <c r="M139" s="71">
        <f t="shared" si="17"/>
        <v>3.9814188168574294E-3</v>
      </c>
      <c r="N139" s="71" t="str">
        <f t="shared" si="18"/>
        <v/>
      </c>
      <c r="O139" s="75">
        <f t="shared" si="48"/>
        <v>2.7714013354699394E-2</v>
      </c>
      <c r="P139" s="71" t="str">
        <f t="shared" si="49"/>
        <v/>
      </c>
      <c r="Q139" s="80">
        <f t="shared" si="50"/>
        <v>1030.5451687197015</v>
      </c>
      <c r="R139" s="80">
        <f t="shared" si="51"/>
        <v>1334.5499407293942</v>
      </c>
      <c r="S139" s="81">
        <f t="shared" si="52"/>
        <v>1.222191547943785E-3</v>
      </c>
      <c r="T139" s="81">
        <f t="shared" si="53"/>
        <v>2.3436689452587478E-2</v>
      </c>
      <c r="U139" s="114">
        <f>IF(H139&lt;&gt;"",MAX(Q$13:Q139),"")</f>
        <v>1040.3970083194363</v>
      </c>
      <c r="V139" s="115">
        <f t="shared" si="54"/>
        <v>9.4693078901184613E-3</v>
      </c>
      <c r="W139" s="114">
        <f>IF(I139&lt;&gt;"",MAX(R$13:R139),"")</f>
        <v>1849.7003635841479</v>
      </c>
      <c r="X139" s="115">
        <f t="shared" si="55"/>
        <v>0.27850479623442981</v>
      </c>
    </row>
    <row r="140" spans="2:24">
      <c r="B140" s="8">
        <f t="shared" si="20"/>
        <v>129</v>
      </c>
      <c r="D140" s="3">
        <v>44119</v>
      </c>
      <c r="E140" s="4">
        <v>11426.602539</v>
      </c>
      <c r="F140" s="4">
        <v>11569.914063</v>
      </c>
      <c r="G140" s="4">
        <v>11303.603515999999</v>
      </c>
      <c r="H140" s="4">
        <v>11495.349609000001</v>
      </c>
      <c r="I140" s="5">
        <v>24487233058</v>
      </c>
      <c r="J140" s="37">
        <v>11495.349609000001</v>
      </c>
      <c r="L140" s="51">
        <f t="shared" si="47"/>
        <v>5.7607711290406094E-3</v>
      </c>
      <c r="M140" s="71">
        <f t="shared" si="17"/>
        <v>5.7607711290406094E-3</v>
      </c>
      <c r="N140" s="71" t="str">
        <f t="shared" si="18"/>
        <v/>
      </c>
      <c r="O140" s="75">
        <f t="shared" si="48"/>
        <v>2.7714013354699394E-2</v>
      </c>
      <c r="P140" s="71" t="str">
        <f t="shared" si="49"/>
        <v/>
      </c>
      <c r="Q140" s="80">
        <f t="shared" si="50"/>
        <v>1031.1902103836005</v>
      </c>
      <c r="R140" s="80">
        <f t="shared" si="51"/>
        <v>1350.5680980671746</v>
      </c>
      <c r="S140" s="81">
        <f t="shared" si="52"/>
        <v>6.2592274795725267E-4</v>
      </c>
      <c r="T140" s="81">
        <f t="shared" si="53"/>
        <v>1.2002666104069304E-2</v>
      </c>
      <c r="U140" s="114">
        <f>IF(H140&lt;&gt;"",MAX(Q$13:Q140),"")</f>
        <v>1040.3970083194363</v>
      </c>
      <c r="V140" s="115">
        <f t="shared" si="54"/>
        <v>8.8493121973770572E-3</v>
      </c>
      <c r="W140" s="114">
        <f>IF(I140&lt;&gt;"",MAX(R$13:R140),"")</f>
        <v>1849.7003635841479</v>
      </c>
      <c r="X140" s="115">
        <f t="shared" si="55"/>
        <v>0.2698449302079442</v>
      </c>
    </row>
    <row r="141" spans="2:24">
      <c r="B141" s="8">
        <f t="shared" si="20"/>
        <v>130</v>
      </c>
      <c r="D141" s="3">
        <v>44120</v>
      </c>
      <c r="E141" s="4">
        <v>11502.828125</v>
      </c>
      <c r="F141" s="4">
        <v>11540.061523</v>
      </c>
      <c r="G141" s="4">
        <v>11223.012694999999</v>
      </c>
      <c r="H141" s="4">
        <v>11322.123046999999</v>
      </c>
      <c r="I141" s="5">
        <v>25635480772</v>
      </c>
      <c r="J141" s="37">
        <v>11322.123046999999</v>
      </c>
      <c r="L141" s="51">
        <f t="shared" si="47"/>
        <v>-1.5069273044499454E-2</v>
      </c>
      <c r="M141" s="71" t="str">
        <f t="shared" ref="M141:M204" si="56">IF($L141&gt;0,$L141,"")</f>
        <v/>
      </c>
      <c r="N141" s="71">
        <f t="shared" ref="N141:N204" si="57">IF($L141&lt;0,$L141,"")</f>
        <v>-1.5069273044499454E-2</v>
      </c>
      <c r="O141" s="75" t="str">
        <f t="shared" si="48"/>
        <v/>
      </c>
      <c r="P141" s="71">
        <f t="shared" si="49"/>
        <v>2.4302029772152962E-2</v>
      </c>
      <c r="Q141" s="80">
        <f t="shared" si="50"/>
        <v>1032.1241144653366</v>
      </c>
      <c r="R141" s="80">
        <f t="shared" si="51"/>
        <v>1374.0231807669466</v>
      </c>
      <c r="S141" s="81">
        <f t="shared" si="52"/>
        <v>9.0565646602547289E-4</v>
      </c>
      <c r="T141" s="81">
        <f t="shared" si="53"/>
        <v>1.7366827139882135E-2</v>
      </c>
      <c r="U141" s="114">
        <f>IF(H141&lt;&gt;"",MAX(Q$13:Q141),"")</f>
        <v>1040.3970083194363</v>
      </c>
      <c r="V141" s="115">
        <f t="shared" si="54"/>
        <v>7.9516701681630053E-3</v>
      </c>
      <c r="W141" s="114">
        <f>IF(I141&lt;&gt;"",MAX(R$13:R141),"")</f>
        <v>1849.7003635841479</v>
      </c>
      <c r="X141" s="115">
        <f t="shared" si="55"/>
        <v>0.25716445332555693</v>
      </c>
    </row>
    <row r="142" spans="2:24">
      <c r="B142" s="8">
        <f t="shared" ref="B142:B205" si="58">1+B141</f>
        <v>131</v>
      </c>
      <c r="D142" s="3">
        <v>44121</v>
      </c>
      <c r="E142" s="4">
        <v>11322.123046999999</v>
      </c>
      <c r="F142" s="4">
        <v>11386.261719</v>
      </c>
      <c r="G142" s="4">
        <v>11285.345703000001</v>
      </c>
      <c r="H142" s="4">
        <v>11358.101563</v>
      </c>
      <c r="I142" s="5">
        <v>19130430174</v>
      </c>
      <c r="J142" s="37">
        <v>11358.101563</v>
      </c>
      <c r="L142" s="51">
        <f t="shared" si="47"/>
        <v>3.1777181585685987E-3</v>
      </c>
      <c r="M142" s="71">
        <f t="shared" si="56"/>
        <v>3.1777181585685987E-3</v>
      </c>
      <c r="N142" s="71" t="str">
        <f t="shared" si="57"/>
        <v/>
      </c>
      <c r="O142" s="75">
        <f t="shared" si="48"/>
        <v>2.7714013354699394E-2</v>
      </c>
      <c r="P142" s="71" t="str">
        <f t="shared" si="49"/>
        <v/>
      </c>
      <c r="Q142" s="80">
        <f t="shared" si="50"/>
        <v>1029.6789555058044</v>
      </c>
      <c r="R142" s="80">
        <f t="shared" si="51"/>
        <v>1311.6028275470817</v>
      </c>
      <c r="S142" s="81">
        <f t="shared" si="52"/>
        <v>-2.3690551603852139E-3</v>
      </c>
      <c r="T142" s="81">
        <f t="shared" si="53"/>
        <v>-4.5428893845170348E-2</v>
      </c>
      <c r="U142" s="114">
        <f>IF(H142&lt;&gt;"",MAX(Q$13:Q142),"")</f>
        <v>1040.3970083194363</v>
      </c>
      <c r="V142" s="115">
        <f t="shared" si="54"/>
        <v>1.0301887383302732E-2</v>
      </c>
      <c r="W142" s="114">
        <f>IF(I142&lt;&gt;"",MAX(R$13:R142),"")</f>
        <v>1849.7003635841479</v>
      </c>
      <c r="X142" s="115">
        <f t="shared" si="55"/>
        <v>0.29091065051984932</v>
      </c>
    </row>
    <row r="143" spans="2:24">
      <c r="B143" s="8">
        <f t="shared" si="58"/>
        <v>132</v>
      </c>
      <c r="D143" s="3">
        <v>44122</v>
      </c>
      <c r="E143" s="4">
        <v>11355.982421999999</v>
      </c>
      <c r="F143" s="4">
        <v>11483.359375</v>
      </c>
      <c r="G143" s="4">
        <v>11347.578125</v>
      </c>
      <c r="H143" s="4">
        <v>11483.359375</v>
      </c>
      <c r="I143" s="5">
        <v>18283314340</v>
      </c>
      <c r="J143" s="37">
        <v>11483.359375</v>
      </c>
      <c r="L143" s="51">
        <f t="shared" si="47"/>
        <v>1.1028058809408714E-2</v>
      </c>
      <c r="M143" s="71">
        <f t="shared" si="56"/>
        <v>1.1028058809408714E-2</v>
      </c>
      <c r="N143" s="71" t="str">
        <f t="shared" si="57"/>
        <v/>
      </c>
      <c r="O143" s="75">
        <f t="shared" si="48"/>
        <v>2.7714013354699394E-2</v>
      </c>
      <c r="P143" s="71" t="str">
        <f t="shared" si="49"/>
        <v/>
      </c>
      <c r="Q143" s="80">
        <f t="shared" si="50"/>
        <v>1030.1933544673966</v>
      </c>
      <c r="R143" s="80">
        <f t="shared" si="51"/>
        <v>1324.1676854106765</v>
      </c>
      <c r="S143" s="81">
        <f t="shared" si="52"/>
        <v>4.9957218105856072E-4</v>
      </c>
      <c r="T143" s="81">
        <f t="shared" si="53"/>
        <v>9.5797733884832592E-3</v>
      </c>
      <c r="U143" s="114">
        <f>IF(H143&lt;&gt;"",MAX(Q$13:Q143),"")</f>
        <v>1040.3970083194363</v>
      </c>
      <c r="V143" s="115">
        <f t="shared" si="54"/>
        <v>9.8074617385931484E-3</v>
      </c>
      <c r="W143" s="114">
        <f>IF(I143&lt;&gt;"",MAX(R$13:R143),"")</f>
        <v>1849.7003635841479</v>
      </c>
      <c r="X143" s="115">
        <f t="shared" si="55"/>
        <v>0.28411773523964245</v>
      </c>
    </row>
    <row r="144" spans="2:24">
      <c r="B144" s="8">
        <f t="shared" si="58"/>
        <v>133</v>
      </c>
      <c r="D144" s="3">
        <v>44123</v>
      </c>
      <c r="E144" s="4">
        <v>11495.038086</v>
      </c>
      <c r="F144" s="4">
        <v>11799.092773</v>
      </c>
      <c r="G144" s="4">
        <v>11408.290039</v>
      </c>
      <c r="H144" s="4">
        <v>11742.037109000001</v>
      </c>
      <c r="I144" s="5">
        <v>23860769928</v>
      </c>
      <c r="J144" s="37">
        <v>11742.037109000001</v>
      </c>
      <c r="L144" s="51">
        <f t="shared" si="47"/>
        <v>2.2526311818052092E-2</v>
      </c>
      <c r="M144" s="71">
        <f t="shared" si="56"/>
        <v>2.2526311818052092E-2</v>
      </c>
      <c r="N144" s="71" t="str">
        <f t="shared" si="57"/>
        <v/>
      </c>
      <c r="O144" s="75">
        <f t="shared" si="48"/>
        <v>2.7714013354699394E-2</v>
      </c>
      <c r="P144" s="71" t="str">
        <f t="shared" si="49"/>
        <v/>
      </c>
      <c r="Q144" s="80">
        <f t="shared" si="50"/>
        <v>1031.9794335659133</v>
      </c>
      <c r="R144" s="80">
        <f t="shared" si="51"/>
        <v>1368.1909169461183</v>
      </c>
      <c r="S144" s="81">
        <f t="shared" si="52"/>
        <v>1.7337319162187281E-3</v>
      </c>
      <c r="T144" s="81">
        <f t="shared" si="53"/>
        <v>3.3245964253982185E-2</v>
      </c>
      <c r="U144" s="114">
        <f>IF(H144&lt;&gt;"",MAX(Q$13:Q144),"")</f>
        <v>1040.3970083194363</v>
      </c>
      <c r="V144" s="115">
        <f t="shared" si="54"/>
        <v>8.0907333318076535E-3</v>
      </c>
      <c r="W144" s="114">
        <f>IF(I144&lt;&gt;"",MAX(R$13:R144),"")</f>
        <v>1849.7003635841479</v>
      </c>
      <c r="X144" s="115">
        <f t="shared" si="55"/>
        <v>0.26031753905535981</v>
      </c>
    </row>
    <row r="145" spans="2:24">
      <c r="B145" s="8">
        <f t="shared" si="58"/>
        <v>134</v>
      </c>
      <c r="D145" s="3">
        <v>44124</v>
      </c>
      <c r="E145" s="4">
        <v>11745.974609000001</v>
      </c>
      <c r="F145" s="4">
        <v>11999.917969</v>
      </c>
      <c r="G145" s="4">
        <v>11681.480469</v>
      </c>
      <c r="H145" s="4">
        <v>11916.334961</v>
      </c>
      <c r="I145" s="5">
        <v>30915821592</v>
      </c>
      <c r="J145" s="37">
        <v>11916.334961</v>
      </c>
      <c r="L145" s="51">
        <f t="shared" si="47"/>
        <v>1.4843919362714786E-2</v>
      </c>
      <c r="M145" s="71">
        <f t="shared" si="56"/>
        <v>1.4843919362714786E-2</v>
      </c>
      <c r="N145" s="71" t="str">
        <f t="shared" si="57"/>
        <v/>
      </c>
      <c r="O145" s="75">
        <f t="shared" si="48"/>
        <v>2.7714013354699394E-2</v>
      </c>
      <c r="P145" s="71" t="str">
        <f t="shared" si="49"/>
        <v/>
      </c>
      <c r="Q145" s="80">
        <f t="shared" si="50"/>
        <v>1035.634068527582</v>
      </c>
      <c r="R145" s="80">
        <f t="shared" si="51"/>
        <v>1461.1039536779722</v>
      </c>
      <c r="S145" s="81">
        <f t="shared" si="52"/>
        <v>3.5413835225770463E-3</v>
      </c>
      <c r="T145" s="81">
        <f t="shared" si="53"/>
        <v>6.7909409119043973E-2</v>
      </c>
      <c r="U145" s="114">
        <f>IF(H145&lt;&gt;"",MAX(Q$13:Q145),"")</f>
        <v>1040.3970083194363</v>
      </c>
      <c r="V145" s="115">
        <f t="shared" si="54"/>
        <v>4.5780021989373365E-3</v>
      </c>
      <c r="W145" s="114">
        <f>IF(I145&lt;&gt;"",MAX(R$13:R145),"")</f>
        <v>1849.7003635841479</v>
      </c>
      <c r="X145" s="115">
        <f t="shared" si="55"/>
        <v>0.21008614019688898</v>
      </c>
    </row>
    <row r="146" spans="2:24">
      <c r="B146" s="8">
        <f t="shared" si="58"/>
        <v>135</v>
      </c>
      <c r="D146" s="3">
        <v>44125</v>
      </c>
      <c r="E146" s="4">
        <v>11913.077148</v>
      </c>
      <c r="F146" s="4">
        <v>13184.566406</v>
      </c>
      <c r="G146" s="4">
        <v>11900.928711</v>
      </c>
      <c r="H146" s="4">
        <v>12823.689453000001</v>
      </c>
      <c r="I146" s="5">
        <v>43414712626</v>
      </c>
      <c r="J146" s="37">
        <v>12823.689453000001</v>
      </c>
      <c r="L146" s="51">
        <f t="shared" si="47"/>
        <v>7.6143755187279227E-2</v>
      </c>
      <c r="M146" s="71">
        <f t="shared" si="56"/>
        <v>7.6143755187279227E-2</v>
      </c>
      <c r="N146" s="71" t="str">
        <f t="shared" si="57"/>
        <v/>
      </c>
      <c r="O146" s="75">
        <f t="shared" si="48"/>
        <v>2.7714013354699394E-2</v>
      </c>
      <c r="P146" s="71" t="str">
        <f t="shared" si="49"/>
        <v/>
      </c>
      <c r="Q146" s="80">
        <f t="shared" si="50"/>
        <v>1038.0508522427049</v>
      </c>
      <c r="R146" s="80">
        <f t="shared" si="51"/>
        <v>1526.4876641150393</v>
      </c>
      <c r="S146" s="81">
        <f t="shared" si="52"/>
        <v>2.3336270875666809E-3</v>
      </c>
      <c r="T146" s="81">
        <f t="shared" si="53"/>
        <v>4.4749526734548573E-2</v>
      </c>
      <c r="U146" s="114">
        <f>IF(H146&lt;&gt;"",MAX(Q$13:Q146),"")</f>
        <v>1040.3970083194363</v>
      </c>
      <c r="V146" s="115">
        <f t="shared" si="54"/>
        <v>2.255058461309134E-3</v>
      </c>
      <c r="W146" s="114">
        <f>IF(I146&lt;&gt;"",MAX(R$13:R146),"")</f>
        <v>1849.7003635841479</v>
      </c>
      <c r="X146" s="115">
        <f t="shared" si="55"/>
        <v>0.17473786880963915</v>
      </c>
    </row>
    <row r="147" spans="2:24">
      <c r="B147" s="8">
        <f t="shared" si="58"/>
        <v>136</v>
      </c>
      <c r="D147" s="3">
        <v>44126</v>
      </c>
      <c r="E147" s="4">
        <v>12801.635742</v>
      </c>
      <c r="F147" s="4">
        <v>13161.59375</v>
      </c>
      <c r="G147" s="4">
        <v>12717.09375</v>
      </c>
      <c r="H147" s="4">
        <v>12965.891602</v>
      </c>
      <c r="I147" s="5">
        <v>34729759598</v>
      </c>
      <c r="J147" s="37">
        <v>12965.891602</v>
      </c>
      <c r="L147" s="51">
        <f t="shared" si="47"/>
        <v>1.1089020014184214E-2</v>
      </c>
      <c r="M147" s="71">
        <f t="shared" si="56"/>
        <v>1.1089020014184214E-2</v>
      </c>
      <c r="N147" s="71" t="str">
        <f t="shared" si="57"/>
        <v/>
      </c>
      <c r="O147" s="75">
        <f t="shared" si="48"/>
        <v>2.7714013354699394E-2</v>
      </c>
      <c r="P147" s="71" t="str">
        <f t="shared" si="49"/>
        <v/>
      </c>
      <c r="Q147" s="80">
        <f t="shared" si="50"/>
        <v>1050.4769793366518</v>
      </c>
      <c r="R147" s="80">
        <f t="shared" si="51"/>
        <v>1876.8903692903054</v>
      </c>
      <c r="S147" s="81">
        <f t="shared" si="52"/>
        <v>1.1970634258524404E-2</v>
      </c>
      <c r="T147" s="81">
        <f t="shared" si="53"/>
        <v>0.2295483372794942</v>
      </c>
      <c r="U147" s="114">
        <f>IF(H147&lt;&gt;"",MAX(Q$13:Q147),"")</f>
        <v>1050.4769793366518</v>
      </c>
      <c r="V147" s="115">
        <f t="shared" si="54"/>
        <v>0</v>
      </c>
      <c r="W147" s="114">
        <f>IF(I147&lt;&gt;"",MAX(R$13:R147),"")</f>
        <v>1876.8903692903054</v>
      </c>
      <c r="X147" s="115">
        <f t="shared" si="55"/>
        <v>0</v>
      </c>
    </row>
    <row r="148" spans="2:24">
      <c r="B148" s="8">
        <f t="shared" si="58"/>
        <v>137</v>
      </c>
      <c r="D148" s="3">
        <v>44127</v>
      </c>
      <c r="E148" s="4">
        <v>12971.548828000001</v>
      </c>
      <c r="F148" s="4">
        <v>13015.961914</v>
      </c>
      <c r="G148" s="4">
        <v>12752.647461</v>
      </c>
      <c r="H148" s="4">
        <v>12931.539063</v>
      </c>
      <c r="I148" s="5">
        <v>28974975003</v>
      </c>
      <c r="J148" s="37">
        <v>12931.539063</v>
      </c>
      <c r="L148" s="51">
        <f t="shared" si="47"/>
        <v>-2.649454434332954E-3</v>
      </c>
      <c r="M148" s="71" t="str">
        <f t="shared" si="56"/>
        <v/>
      </c>
      <c r="N148" s="71">
        <f t="shared" si="57"/>
        <v>-2.649454434332954E-3</v>
      </c>
      <c r="O148" s="75" t="str">
        <f t="shared" si="48"/>
        <v/>
      </c>
      <c r="P148" s="71">
        <f t="shared" si="49"/>
        <v>2.4302029772152962E-2</v>
      </c>
      <c r="Q148" s="80">
        <f t="shared" si="50"/>
        <v>1052.3082923334264</v>
      </c>
      <c r="R148" s="80">
        <f t="shared" si="51"/>
        <v>1939.6343304798595</v>
      </c>
      <c r="S148" s="81">
        <f t="shared" si="52"/>
        <v>1.7433156868711386E-3</v>
      </c>
      <c r="T148" s="81">
        <f t="shared" si="53"/>
        <v>3.3429742203471946E-2</v>
      </c>
      <c r="U148" s="114">
        <f>IF(H148&lt;&gt;"",MAX(Q$13:Q148),"")</f>
        <v>1052.3082923334264</v>
      </c>
      <c r="V148" s="115">
        <f t="shared" si="54"/>
        <v>0</v>
      </c>
      <c r="W148" s="114">
        <f>IF(I148&lt;&gt;"",MAX(R$13:R148),"")</f>
        <v>1939.6343304798595</v>
      </c>
      <c r="X148" s="115">
        <f t="shared" si="55"/>
        <v>0</v>
      </c>
    </row>
    <row r="149" spans="2:24">
      <c r="B149" s="8">
        <f t="shared" si="58"/>
        <v>138</v>
      </c>
      <c r="D149" s="3">
        <v>44128</v>
      </c>
      <c r="E149" s="4">
        <v>12931.574219</v>
      </c>
      <c r="F149" s="4">
        <v>13145.066406</v>
      </c>
      <c r="G149" s="4">
        <v>12885.747069999999</v>
      </c>
      <c r="H149" s="4">
        <v>13108.0625</v>
      </c>
      <c r="I149" s="5">
        <v>24542317940</v>
      </c>
      <c r="J149" s="37">
        <v>13108.0625</v>
      </c>
      <c r="L149" s="51">
        <f t="shared" si="47"/>
        <v>1.3650613135838707E-2</v>
      </c>
      <c r="M149" s="71">
        <f t="shared" si="56"/>
        <v>1.3650613135838707E-2</v>
      </c>
      <c r="N149" s="71" t="str">
        <f t="shared" si="57"/>
        <v/>
      </c>
      <c r="O149" s="75">
        <f t="shared" si="48"/>
        <v>2.7714013354699394E-2</v>
      </c>
      <c r="P149" s="71" t="str">
        <f t="shared" si="49"/>
        <v/>
      </c>
      <c r="Q149" s="80">
        <f t="shared" si="50"/>
        <v>1051.8699813855537</v>
      </c>
      <c r="R149" s="80">
        <f t="shared" si="51"/>
        <v>1924.1420205250347</v>
      </c>
      <c r="S149" s="81">
        <f t="shared" si="52"/>
        <v>-4.1652332407338122E-4</v>
      </c>
      <c r="T149" s="81">
        <f t="shared" si="53"/>
        <v>-7.9872322898059123E-3</v>
      </c>
      <c r="U149" s="114">
        <f>IF(H149&lt;&gt;"",MAX(Q$13:Q149),"")</f>
        <v>1052.3082923334264</v>
      </c>
      <c r="V149" s="115">
        <f t="shared" si="54"/>
        <v>4.1652332407338122E-4</v>
      </c>
      <c r="W149" s="114">
        <f>IF(I149&lt;&gt;"",MAX(R$13:R149),"")</f>
        <v>1939.6343304798595</v>
      </c>
      <c r="X149" s="115">
        <f t="shared" si="55"/>
        <v>7.9872322898059123E-3</v>
      </c>
    </row>
    <row r="150" spans="2:24">
      <c r="B150" s="8">
        <f t="shared" si="58"/>
        <v>139</v>
      </c>
      <c r="D150" s="3">
        <v>44129</v>
      </c>
      <c r="E150" s="4">
        <v>13108.063477</v>
      </c>
      <c r="F150" s="4">
        <v>13329.183594</v>
      </c>
      <c r="G150" s="4">
        <v>12910.061523</v>
      </c>
      <c r="H150" s="4">
        <v>13031.173828000001</v>
      </c>
      <c r="I150" s="5">
        <v>24406920575</v>
      </c>
      <c r="J150" s="37">
        <v>13031.173828000001</v>
      </c>
      <c r="L150" s="51">
        <f t="shared" si="47"/>
        <v>-5.8657541494022691E-3</v>
      </c>
      <c r="M150" s="71" t="str">
        <f t="shared" si="56"/>
        <v/>
      </c>
      <c r="N150" s="71">
        <f t="shared" si="57"/>
        <v>-5.8657541494022691E-3</v>
      </c>
      <c r="O150" s="75" t="str">
        <f t="shared" si="48"/>
        <v/>
      </c>
      <c r="P150" s="71">
        <f t="shared" si="49"/>
        <v>2.4302029772152962E-2</v>
      </c>
      <c r="Q150" s="80">
        <f t="shared" si="50"/>
        <v>1054.1273219750979</v>
      </c>
      <c r="R150" s="80">
        <f t="shared" si="51"/>
        <v>2003.3245084087307</v>
      </c>
      <c r="S150" s="81">
        <f t="shared" si="52"/>
        <v>2.1460262480070824E-3</v>
      </c>
      <c r="T150" s="81">
        <f t="shared" si="53"/>
        <v>4.115210158036553E-2</v>
      </c>
      <c r="U150" s="114">
        <f>IF(H150&lt;&gt;"",MAX(Q$13:Q150),"")</f>
        <v>1054.1273219750979</v>
      </c>
      <c r="V150" s="115">
        <f t="shared" si="54"/>
        <v>0</v>
      </c>
      <c r="W150" s="114">
        <f>IF(I150&lt;&gt;"",MAX(R$13:R150),"")</f>
        <v>2003.3245084087307</v>
      </c>
      <c r="X150" s="115">
        <f t="shared" si="55"/>
        <v>0</v>
      </c>
    </row>
    <row r="151" spans="2:24">
      <c r="B151" s="8">
        <f t="shared" si="58"/>
        <v>140</v>
      </c>
      <c r="D151" s="3">
        <v>44130</v>
      </c>
      <c r="E151" s="4">
        <v>13031.201171999999</v>
      </c>
      <c r="F151" s="4">
        <v>13225.297852</v>
      </c>
      <c r="G151" s="4">
        <v>12822.382813</v>
      </c>
      <c r="H151" s="4">
        <v>13075.248046999999</v>
      </c>
      <c r="I151" s="5">
        <v>29461458313</v>
      </c>
      <c r="J151" s="37">
        <v>13075.248046999999</v>
      </c>
      <c r="L151" s="51">
        <f t="shared" si="47"/>
        <v>3.3822140339572204E-3</v>
      </c>
      <c r="M151" s="71">
        <f t="shared" si="56"/>
        <v>3.3822140339572204E-3</v>
      </c>
      <c r="N151" s="71" t="str">
        <f t="shared" si="57"/>
        <v/>
      </c>
      <c r="O151" s="75">
        <f t="shared" si="48"/>
        <v>2.7714013354699394E-2</v>
      </c>
      <c r="P151" s="71" t="str">
        <f t="shared" si="49"/>
        <v/>
      </c>
      <c r="Q151" s="80">
        <f t="shared" si="50"/>
        <v>1053.1552469230971</v>
      </c>
      <c r="R151" s="80">
        <f t="shared" si="51"/>
        <v>1967.8990873529419</v>
      </c>
      <c r="S151" s="81">
        <f t="shared" si="52"/>
        <v>-9.2216094938069038E-4</v>
      </c>
      <c r="T151" s="81">
        <f t="shared" si="53"/>
        <v>-1.7683316360926349E-2</v>
      </c>
      <c r="U151" s="114">
        <f>IF(H151&lt;&gt;"",MAX(Q$13:Q151),"")</f>
        <v>1054.1273219750979</v>
      </c>
      <c r="V151" s="115">
        <f t="shared" si="54"/>
        <v>9.2216094938069038E-4</v>
      </c>
      <c r="W151" s="114">
        <f>IF(I151&lt;&gt;"",MAX(R$13:R151),"")</f>
        <v>2003.3245084087307</v>
      </c>
      <c r="X151" s="115">
        <f t="shared" si="55"/>
        <v>1.7683316360926349E-2</v>
      </c>
    </row>
    <row r="152" spans="2:24">
      <c r="B152" s="8">
        <f t="shared" si="58"/>
        <v>141</v>
      </c>
      <c r="D152" s="3">
        <v>44131</v>
      </c>
      <c r="E152" s="4">
        <v>13075.242188</v>
      </c>
      <c r="F152" s="4">
        <v>13759.668944999999</v>
      </c>
      <c r="G152" s="4">
        <v>13060.837890999999</v>
      </c>
      <c r="H152" s="4">
        <v>13654.21875</v>
      </c>
      <c r="I152" s="5">
        <v>33749878156</v>
      </c>
      <c r="J152" s="37">
        <v>13654.21875</v>
      </c>
      <c r="L152" s="51">
        <f t="shared" si="47"/>
        <v>4.4279902065249122E-2</v>
      </c>
      <c r="M152" s="71">
        <f t="shared" si="56"/>
        <v>4.4279902065249122E-2</v>
      </c>
      <c r="N152" s="71" t="str">
        <f t="shared" si="57"/>
        <v/>
      </c>
      <c r="O152" s="75">
        <f t="shared" si="48"/>
        <v>2.7714013354699394E-2</v>
      </c>
      <c r="P152" s="71" t="str">
        <f t="shared" si="49"/>
        <v/>
      </c>
      <c r="Q152" s="80">
        <f t="shared" si="50"/>
        <v>1053.7152318713179</v>
      </c>
      <c r="R152" s="80">
        <f t="shared" si="51"/>
        <v>1987.9643002348826</v>
      </c>
      <c r="S152" s="81">
        <f t="shared" si="52"/>
        <v>5.3172117772448679E-4</v>
      </c>
      <c r="T152" s="81">
        <f t="shared" si="53"/>
        <v>1.0196261084165048E-2</v>
      </c>
      <c r="U152" s="114">
        <f>IF(H152&lt;&gt;"",MAX(Q$13:Q152),"")</f>
        <v>1054.1273219750979</v>
      </c>
      <c r="V152" s="115">
        <f t="shared" si="54"/>
        <v>3.9093010416224594E-4</v>
      </c>
      <c r="W152" s="114">
        <f>IF(I152&lt;&gt;"",MAX(R$13:R152),"")</f>
        <v>2003.3245084087307</v>
      </c>
      <c r="X152" s="115">
        <f t="shared" si="55"/>
        <v>7.6673589872111592E-3</v>
      </c>
    </row>
    <row r="153" spans="2:24">
      <c r="B153" s="8">
        <f t="shared" si="58"/>
        <v>142</v>
      </c>
      <c r="D153" s="3">
        <v>44132</v>
      </c>
      <c r="E153" s="4">
        <v>13654.214844</v>
      </c>
      <c r="F153" s="4">
        <v>13837.695313</v>
      </c>
      <c r="G153" s="4">
        <v>12932.250977</v>
      </c>
      <c r="H153" s="4">
        <v>13271.285156</v>
      </c>
      <c r="I153" s="5">
        <v>35867318895</v>
      </c>
      <c r="J153" s="37">
        <v>13271.285156</v>
      </c>
      <c r="L153" s="51">
        <f t="shared" si="47"/>
        <v>-2.8045075372767125E-2</v>
      </c>
      <c r="M153" s="71" t="str">
        <f t="shared" si="56"/>
        <v/>
      </c>
      <c r="N153" s="71">
        <f t="shared" si="57"/>
        <v>-2.8045075372767125E-2</v>
      </c>
      <c r="O153" s="75" t="str">
        <f t="shared" si="48"/>
        <v/>
      </c>
      <c r="P153" s="71">
        <f t="shared" si="49"/>
        <v>2.4302029772152962E-2</v>
      </c>
      <c r="Q153" s="80">
        <f t="shared" si="50"/>
        <v>1061.0504457330949</v>
      </c>
      <c r="R153" s="80">
        <f t="shared" si="51"/>
        <v>2253.3362974213073</v>
      </c>
      <c r="S153" s="81">
        <f t="shared" si="52"/>
        <v>6.9612867309036819E-3</v>
      </c>
      <c r="T153" s="81">
        <f t="shared" si="53"/>
        <v>0.133489317265441</v>
      </c>
      <c r="U153" s="114">
        <f>IF(H153&lt;&gt;"",MAX(Q$13:Q153),"")</f>
        <v>1061.0504457330949</v>
      </c>
      <c r="V153" s="115">
        <f t="shared" si="54"/>
        <v>0</v>
      </c>
      <c r="W153" s="114">
        <f>IF(I153&lt;&gt;"",MAX(R$13:R153),"")</f>
        <v>2253.3362974213073</v>
      </c>
      <c r="X153" s="115">
        <f t="shared" si="55"/>
        <v>0</v>
      </c>
    </row>
    <row r="154" spans="2:24">
      <c r="B154" s="8">
        <f t="shared" si="58"/>
        <v>143</v>
      </c>
      <c r="D154" s="3">
        <v>44133</v>
      </c>
      <c r="E154" s="4">
        <v>13271.298828000001</v>
      </c>
      <c r="F154" s="4">
        <v>13612.047852</v>
      </c>
      <c r="G154" s="4">
        <v>12980.059569999999</v>
      </c>
      <c r="H154" s="4">
        <v>13437.882813</v>
      </c>
      <c r="I154" s="5">
        <v>56499499598</v>
      </c>
      <c r="J154" s="37">
        <v>13437.882813</v>
      </c>
      <c r="L154" s="51">
        <f t="shared" si="47"/>
        <v>1.2553242209906168E-2</v>
      </c>
      <c r="M154" s="71">
        <f t="shared" si="56"/>
        <v>1.2553242209906168E-2</v>
      </c>
      <c r="N154" s="71" t="str">
        <f t="shared" si="57"/>
        <v/>
      </c>
      <c r="O154" s="75">
        <f t="shared" si="48"/>
        <v>2.7714013354699394E-2</v>
      </c>
      <c r="P154" s="71" t="str">
        <f t="shared" si="49"/>
        <v/>
      </c>
      <c r="Q154" s="80">
        <f t="shared" si="50"/>
        <v>1056.3722809589278</v>
      </c>
      <c r="R154" s="80">
        <f t="shared" si="51"/>
        <v>2062.8242325224651</v>
      </c>
      <c r="S154" s="81">
        <f t="shared" si="52"/>
        <v>-4.4089937410419777E-3</v>
      </c>
      <c r="T154" s="81">
        <f t="shared" si="53"/>
        <v>-8.4546663148710732E-2</v>
      </c>
      <c r="U154" s="114">
        <f>IF(H154&lt;&gt;"",MAX(Q$13:Q154),"")</f>
        <v>1061.0504457330949</v>
      </c>
      <c r="V154" s="115">
        <f t="shared" si="54"/>
        <v>4.4089937410419777E-3</v>
      </c>
      <c r="W154" s="114">
        <f>IF(I154&lt;&gt;"",MAX(R$13:R154),"")</f>
        <v>2253.3362974213073</v>
      </c>
      <c r="X154" s="115">
        <f t="shared" si="55"/>
        <v>8.4546663148710732E-2</v>
      </c>
    </row>
    <row r="155" spans="2:24">
      <c r="B155" s="8">
        <f t="shared" si="58"/>
        <v>144</v>
      </c>
      <c r="D155" s="3">
        <v>44134</v>
      </c>
      <c r="E155" s="4">
        <v>13437.874023</v>
      </c>
      <c r="F155" s="4">
        <v>13651.516602</v>
      </c>
      <c r="G155" s="4">
        <v>13136.198242</v>
      </c>
      <c r="H155" s="4">
        <v>13546.522461</v>
      </c>
      <c r="I155" s="5">
        <v>30581485201</v>
      </c>
      <c r="J155" s="37">
        <v>13546.522461</v>
      </c>
      <c r="L155" s="51">
        <f t="shared" si="47"/>
        <v>8.0845806971094891E-3</v>
      </c>
      <c r="M155" s="71">
        <f t="shared" si="56"/>
        <v>8.0845806971094891E-3</v>
      </c>
      <c r="N155" s="71" t="str">
        <f t="shared" si="57"/>
        <v/>
      </c>
      <c r="O155" s="75">
        <f t="shared" si="48"/>
        <v>2.7714013354699394E-2</v>
      </c>
      <c r="P155" s="71" t="str">
        <f t="shared" si="49"/>
        <v/>
      </c>
      <c r="Q155" s="80">
        <f t="shared" si="50"/>
        <v>1058.457039568664</v>
      </c>
      <c r="R155" s="80">
        <f t="shared" si="51"/>
        <v>2140.8895253595933</v>
      </c>
      <c r="S155" s="81">
        <f t="shared" si="52"/>
        <v>1.9735074909801309E-3</v>
      </c>
      <c r="T155" s="81">
        <f t="shared" si="53"/>
        <v>3.7843889753839344E-2</v>
      </c>
      <c r="U155" s="114">
        <f>IF(H155&lt;&gt;"",MAX(Q$13:Q155),"")</f>
        <v>1061.0504457330949</v>
      </c>
      <c r="V155" s="115">
        <f t="shared" si="54"/>
        <v>2.4441874322376211E-3</v>
      </c>
      <c r="W155" s="114">
        <f>IF(I155&lt;&gt;"",MAX(R$13:R155),"")</f>
        <v>2253.3362974213073</v>
      </c>
      <c r="X155" s="115">
        <f t="shared" si="55"/>
        <v>4.9902347994126184E-2</v>
      </c>
    </row>
    <row r="156" spans="2:24">
      <c r="B156" s="8">
        <f t="shared" si="58"/>
        <v>145</v>
      </c>
      <c r="D156" s="3">
        <v>44135</v>
      </c>
      <c r="E156" s="4">
        <v>13546.532227</v>
      </c>
      <c r="F156" s="4">
        <v>14028.213867</v>
      </c>
      <c r="G156" s="4">
        <v>13457.530273</v>
      </c>
      <c r="H156" s="4">
        <v>13780.995117</v>
      </c>
      <c r="I156" s="5">
        <v>30306464719</v>
      </c>
      <c r="J156" s="37">
        <v>13780.995117</v>
      </c>
      <c r="L156" s="51">
        <f t="shared" si="47"/>
        <v>1.7308697244996951E-2</v>
      </c>
      <c r="M156" s="71">
        <f t="shared" si="56"/>
        <v>1.7308697244996951E-2</v>
      </c>
      <c r="N156" s="71" t="str">
        <f t="shared" si="57"/>
        <v/>
      </c>
      <c r="O156" s="75">
        <f t="shared" si="48"/>
        <v>2.7714013354699394E-2</v>
      </c>
      <c r="P156" s="71" t="str">
        <f t="shared" si="49"/>
        <v/>
      </c>
      <c r="Q156" s="80">
        <f t="shared" si="50"/>
        <v>1059.8023224219007</v>
      </c>
      <c r="R156" s="80">
        <f t="shared" si="51"/>
        <v>2193.0680286970482</v>
      </c>
      <c r="S156" s="81">
        <f t="shared" si="52"/>
        <v>1.2709848420346948E-3</v>
      </c>
      <c r="T156" s="81">
        <f t="shared" si="53"/>
        <v>2.4372347437540354E-2</v>
      </c>
      <c r="U156" s="114">
        <f>IF(H156&lt;&gt;"",MAX(Q$13:Q156),"")</f>
        <v>1061.0504457330949</v>
      </c>
      <c r="V156" s="115">
        <f t="shared" si="54"/>
        <v>1.1763091153802474E-3</v>
      </c>
      <c r="W156" s="114">
        <f>IF(I156&lt;&gt;"",MAX(R$13:R156),"")</f>
        <v>2253.3362974213073</v>
      </c>
      <c r="X156" s="115">
        <f t="shared" si="55"/>
        <v>2.674623791984776E-2</v>
      </c>
    </row>
    <row r="157" spans="2:24">
      <c r="B157" s="8">
        <f t="shared" si="58"/>
        <v>146</v>
      </c>
      <c r="D157" s="3">
        <v>44136</v>
      </c>
      <c r="E157" s="4">
        <v>13780.995117</v>
      </c>
      <c r="F157" s="4">
        <v>13862.033203000001</v>
      </c>
      <c r="G157" s="4">
        <v>13628.377930000001</v>
      </c>
      <c r="H157" s="4">
        <v>13737.109375</v>
      </c>
      <c r="I157" s="5">
        <v>24453857900</v>
      </c>
      <c r="J157" s="37">
        <v>13737.109375</v>
      </c>
      <c r="L157" s="51">
        <f t="shared" si="47"/>
        <v>-3.1845118315051435E-3</v>
      </c>
      <c r="M157" s="71" t="str">
        <f t="shared" si="56"/>
        <v/>
      </c>
      <c r="N157" s="71">
        <f t="shared" si="57"/>
        <v>-3.1845118315051435E-3</v>
      </c>
      <c r="O157" s="75" t="str">
        <f t="shared" si="48"/>
        <v/>
      </c>
      <c r="P157" s="71">
        <f t="shared" si="49"/>
        <v>2.4302029772152962E-2</v>
      </c>
      <c r="Q157" s="80">
        <f t="shared" si="50"/>
        <v>1062.6861687820372</v>
      </c>
      <c r="R157" s="80">
        <f t="shared" si="51"/>
        <v>2307.5023624258856</v>
      </c>
      <c r="S157" s="81">
        <f t="shared" si="52"/>
        <v>2.7211172301888631E-3</v>
      </c>
      <c r="T157" s="81">
        <f t="shared" si="53"/>
        <v>5.2180020059307219E-2</v>
      </c>
      <c r="U157" s="114">
        <f>IF(H157&lt;&gt;"",MAX(Q$13:Q157),"")</f>
        <v>1062.6861687820372</v>
      </c>
      <c r="V157" s="115">
        <f t="shared" si="54"/>
        <v>0</v>
      </c>
      <c r="W157" s="114">
        <f>IF(I157&lt;&gt;"",MAX(R$13:R157),"")</f>
        <v>2307.5023624258856</v>
      </c>
      <c r="X157" s="115">
        <f t="shared" si="55"/>
        <v>0</v>
      </c>
    </row>
    <row r="158" spans="2:24">
      <c r="B158" s="8">
        <f t="shared" si="58"/>
        <v>147</v>
      </c>
      <c r="D158" s="3">
        <v>44137</v>
      </c>
      <c r="E158" s="4">
        <v>13737.032227</v>
      </c>
      <c r="F158" s="4">
        <v>13808.323242</v>
      </c>
      <c r="G158" s="4">
        <v>13243.160156</v>
      </c>
      <c r="H158" s="4">
        <v>13550.489258</v>
      </c>
      <c r="I158" s="5">
        <v>30771455468</v>
      </c>
      <c r="J158" s="37">
        <v>13550.489258</v>
      </c>
      <c r="L158" s="51">
        <f t="shared" si="47"/>
        <v>-1.3585108184377415E-2</v>
      </c>
      <c r="M158" s="71" t="str">
        <f t="shared" si="56"/>
        <v/>
      </c>
      <c r="N158" s="71">
        <f t="shared" si="57"/>
        <v>-1.3585108184377415E-2</v>
      </c>
      <c r="O158" s="75" t="str">
        <f t="shared" si="48"/>
        <v/>
      </c>
      <c r="P158" s="71">
        <f t="shared" si="49"/>
        <v>2.4302029772152962E-2</v>
      </c>
      <c r="Q158" s="80">
        <f t="shared" si="50"/>
        <v>1062.1541453436143</v>
      </c>
      <c r="R158" s="80">
        <f t="shared" si="51"/>
        <v>2285.3497534695584</v>
      </c>
      <c r="S158" s="81">
        <f t="shared" si="52"/>
        <v>-5.0064022102835892E-4</v>
      </c>
      <c r="T158" s="81">
        <f t="shared" si="53"/>
        <v>-9.6002540742962106E-3</v>
      </c>
      <c r="U158" s="114">
        <f>IF(H158&lt;&gt;"",MAX(Q$13:Q158),"")</f>
        <v>1062.6861687820372</v>
      </c>
      <c r="V158" s="115">
        <f t="shared" si="54"/>
        <v>5.0064022102835892E-4</v>
      </c>
      <c r="W158" s="114">
        <f>IF(I158&lt;&gt;"",MAX(R$13:R158),"")</f>
        <v>2307.5023624258856</v>
      </c>
      <c r="X158" s="115">
        <f t="shared" si="55"/>
        <v>9.6002540742962106E-3</v>
      </c>
    </row>
    <row r="159" spans="2:24">
      <c r="B159" s="8">
        <f t="shared" si="58"/>
        <v>148</v>
      </c>
      <c r="D159" s="3">
        <v>44138</v>
      </c>
      <c r="E159" s="4">
        <v>13550.451171999999</v>
      </c>
      <c r="F159" s="4">
        <v>13984.981444999999</v>
      </c>
      <c r="G159" s="4">
        <v>13325.441406</v>
      </c>
      <c r="H159" s="4">
        <v>13950.300781</v>
      </c>
      <c r="I159" s="5">
        <v>29869951617</v>
      </c>
      <c r="J159" s="37">
        <v>13950.300781</v>
      </c>
      <c r="L159" s="51">
        <f t="shared" si="47"/>
        <v>2.9505320094915133E-2</v>
      </c>
      <c r="M159" s="71">
        <f t="shared" si="56"/>
        <v>2.9505320094915133E-2</v>
      </c>
      <c r="N159" s="71" t="str">
        <f t="shared" si="57"/>
        <v/>
      </c>
      <c r="O159" s="75">
        <f t="shared" si="48"/>
        <v>2.7714013354699394E-2</v>
      </c>
      <c r="P159" s="71" t="str">
        <f t="shared" si="49"/>
        <v/>
      </c>
      <c r="Q159" s="80">
        <f t="shared" si="50"/>
        <v>1059.8856728352418</v>
      </c>
      <c r="R159" s="80">
        <f t="shared" si="51"/>
        <v>2191.7541096506397</v>
      </c>
      <c r="S159" s="81">
        <f t="shared" si="52"/>
        <v>-2.1357281504923442E-3</v>
      </c>
      <c r="T159" s="81">
        <f t="shared" si="53"/>
        <v>-4.0954625731498773E-2</v>
      </c>
      <c r="U159" s="114">
        <f>IF(H159&lt;&gt;"",MAX(Q$13:Q159),"")</f>
        <v>1062.6861687820372</v>
      </c>
      <c r="V159" s="115">
        <f t="shared" si="54"/>
        <v>2.6352991401074055E-3</v>
      </c>
      <c r="W159" s="114">
        <f>IF(I159&lt;&gt;"",MAX(R$13:R159),"")</f>
        <v>2307.5023624258856</v>
      </c>
      <c r="X159" s="115">
        <f t="shared" si="55"/>
        <v>5.0161704993254785E-2</v>
      </c>
    </row>
    <row r="160" spans="2:24">
      <c r="B160" s="8">
        <f t="shared" si="58"/>
        <v>149</v>
      </c>
      <c r="D160" s="3">
        <v>44139</v>
      </c>
      <c r="E160" s="4">
        <v>13950.488281</v>
      </c>
      <c r="F160" s="4">
        <v>14218.766602</v>
      </c>
      <c r="G160" s="4">
        <v>13580.471680000001</v>
      </c>
      <c r="H160" s="4">
        <v>14133.707031</v>
      </c>
      <c r="I160" s="5">
        <v>35116364962</v>
      </c>
      <c r="J160" s="37">
        <v>14133.707031</v>
      </c>
      <c r="L160" s="51">
        <f t="shared" si="47"/>
        <v>1.3147117963921984E-2</v>
      </c>
      <c r="M160" s="71">
        <f t="shared" si="56"/>
        <v>1.3147117963921984E-2</v>
      </c>
      <c r="N160" s="71" t="str">
        <f t="shared" si="57"/>
        <v/>
      </c>
      <c r="O160" s="75">
        <f t="shared" si="48"/>
        <v>2.7714013354699394E-2</v>
      </c>
      <c r="P160" s="71" t="str">
        <f t="shared" si="49"/>
        <v/>
      </c>
      <c r="Q160" s="80">
        <f t="shared" si="50"/>
        <v>1064.8020163789977</v>
      </c>
      <c r="R160" s="80">
        <f t="shared" si="51"/>
        <v>2386.7080512732996</v>
      </c>
      <c r="S160" s="81">
        <f t="shared" si="52"/>
        <v>4.6385602426386452E-3</v>
      </c>
      <c r="T160" s="81">
        <f t="shared" si="53"/>
        <v>8.8948819926581546E-2</v>
      </c>
      <c r="U160" s="114">
        <f>IF(H160&lt;&gt;"",MAX(Q$13:Q160),"")</f>
        <v>1064.8020163789977</v>
      </c>
      <c r="V160" s="115">
        <f t="shared" si="54"/>
        <v>0</v>
      </c>
      <c r="W160" s="114">
        <f>IF(I160&lt;&gt;"",MAX(R$13:R160),"")</f>
        <v>2386.7080512732996</v>
      </c>
      <c r="X160" s="115">
        <f t="shared" si="55"/>
        <v>0</v>
      </c>
    </row>
    <row r="161" spans="2:24">
      <c r="B161" s="8">
        <f t="shared" si="58"/>
        <v>150</v>
      </c>
      <c r="D161" s="3">
        <v>44140</v>
      </c>
      <c r="E161" s="4">
        <v>14133.733398</v>
      </c>
      <c r="F161" s="4">
        <v>15706.404296999999</v>
      </c>
      <c r="G161" s="4">
        <v>14102.088867</v>
      </c>
      <c r="H161" s="4">
        <v>15579.848633</v>
      </c>
      <c r="I161" s="5">
        <v>40856321439</v>
      </c>
      <c r="J161" s="37">
        <v>15579.848633</v>
      </c>
      <c r="L161" s="51">
        <f t="shared" si="47"/>
        <v>0.10231863437017075</v>
      </c>
      <c r="M161" s="71">
        <f t="shared" si="56"/>
        <v>0.10231863437017075</v>
      </c>
      <c r="N161" s="71" t="str">
        <f t="shared" si="57"/>
        <v/>
      </c>
      <c r="O161" s="75">
        <f t="shared" si="48"/>
        <v>2.7714013354699394E-2</v>
      </c>
      <c r="P161" s="71" t="str">
        <f t="shared" si="49"/>
        <v/>
      </c>
      <c r="Q161" s="80">
        <f t="shared" si="50"/>
        <v>1067.0028250848643</v>
      </c>
      <c r="R161" s="80">
        <f t="shared" si="51"/>
        <v>2481.3033859442412</v>
      </c>
      <c r="S161" s="81">
        <f t="shared" si="52"/>
        <v>2.0668712793676658E-3</v>
      </c>
      <c r="T161" s="81">
        <f t="shared" si="53"/>
        <v>3.963422950723916E-2</v>
      </c>
      <c r="U161" s="114">
        <f>IF(H161&lt;&gt;"",MAX(Q$13:Q161),"")</f>
        <v>1067.0028250848643</v>
      </c>
      <c r="V161" s="115">
        <f t="shared" si="54"/>
        <v>0</v>
      </c>
      <c r="W161" s="114">
        <f>IF(I161&lt;&gt;"",MAX(R$13:R161),"")</f>
        <v>2481.3033859442412</v>
      </c>
      <c r="X161" s="115">
        <f t="shared" si="55"/>
        <v>0</v>
      </c>
    </row>
    <row r="162" spans="2:24">
      <c r="B162" s="8">
        <f t="shared" si="58"/>
        <v>151</v>
      </c>
      <c r="D162" s="3">
        <v>44141</v>
      </c>
      <c r="E162" s="4">
        <v>15579.729492</v>
      </c>
      <c r="F162" s="4">
        <v>15903.4375</v>
      </c>
      <c r="G162" s="4">
        <v>15226.839844</v>
      </c>
      <c r="H162" s="4">
        <v>15565.880859000001</v>
      </c>
      <c r="I162" s="5">
        <v>39837841971</v>
      </c>
      <c r="J162" s="37">
        <v>15565.880859000001</v>
      </c>
      <c r="L162" s="51">
        <f t="shared" si="47"/>
        <v>-8.9652822238683871E-4</v>
      </c>
      <c r="M162" s="71" t="str">
        <f t="shared" si="56"/>
        <v/>
      </c>
      <c r="N162" s="71">
        <f t="shared" si="57"/>
        <v>-8.9652822238683871E-4</v>
      </c>
      <c r="O162" s="75" t="str">
        <f t="shared" si="48"/>
        <v/>
      </c>
      <c r="P162" s="71">
        <f t="shared" si="49"/>
        <v>2.4302029772152962E-2</v>
      </c>
      <c r="Q162" s="80">
        <f t="shared" si="50"/>
        <v>1084.166219200664</v>
      </c>
      <c r="R162" s="80">
        <f t="shared" si="51"/>
        <v>3246.6787225006547</v>
      </c>
      <c r="S162" s="81">
        <f t="shared" si="52"/>
        <v>1.6085612626596912E-2</v>
      </c>
      <c r="T162" s="81">
        <f t="shared" si="53"/>
        <v>0.30845697502853153</v>
      </c>
      <c r="U162" s="114">
        <f>IF(H162&lt;&gt;"",MAX(Q$13:Q162),"")</f>
        <v>1084.166219200664</v>
      </c>
      <c r="V162" s="115">
        <f t="shared" si="54"/>
        <v>0</v>
      </c>
      <c r="W162" s="114">
        <f>IF(I162&lt;&gt;"",MAX(R$13:R162),"")</f>
        <v>3246.6787225006547</v>
      </c>
      <c r="X162" s="115">
        <f t="shared" si="55"/>
        <v>0</v>
      </c>
    </row>
    <row r="163" spans="2:24">
      <c r="B163" s="8">
        <f t="shared" si="58"/>
        <v>152</v>
      </c>
      <c r="D163" s="3">
        <v>44142</v>
      </c>
      <c r="E163" s="4">
        <v>15565.880859000001</v>
      </c>
      <c r="F163" s="4">
        <v>15737.095703000001</v>
      </c>
      <c r="G163" s="4">
        <v>14423.203125</v>
      </c>
      <c r="H163" s="4">
        <v>14833.753906</v>
      </c>
      <c r="I163" s="5">
        <v>35024953706</v>
      </c>
      <c r="J163" s="37">
        <v>14833.753906</v>
      </c>
      <c r="L163" s="51">
        <f t="shared" si="47"/>
        <v>-4.703408433045364E-2</v>
      </c>
      <c r="M163" s="71" t="str">
        <f t="shared" si="56"/>
        <v/>
      </c>
      <c r="N163" s="71">
        <f t="shared" si="57"/>
        <v>-4.703408433045364E-2</v>
      </c>
      <c r="O163" s="75" t="str">
        <f t="shared" si="48"/>
        <v/>
      </c>
      <c r="P163" s="71">
        <f t="shared" si="49"/>
        <v>2.4302029772152962E-2</v>
      </c>
      <c r="Q163" s="80">
        <f t="shared" si="50"/>
        <v>1084.0134123913281</v>
      </c>
      <c r="R163" s="80">
        <f t="shared" si="51"/>
        <v>3237.9038030095471</v>
      </c>
      <c r="S163" s="81">
        <f t="shared" si="52"/>
        <v>-1.4094407908105122E-4</v>
      </c>
      <c r="T163" s="81">
        <f t="shared" si="53"/>
        <v>-2.7027372404587746E-3</v>
      </c>
      <c r="U163" s="114">
        <f>IF(H163&lt;&gt;"",MAX(Q$13:Q163),"")</f>
        <v>1084.166219200664</v>
      </c>
      <c r="V163" s="115">
        <f t="shared" si="54"/>
        <v>1.4094407908105122E-4</v>
      </c>
      <c r="W163" s="114">
        <f>IF(I163&lt;&gt;"",MAX(R$13:R163),"")</f>
        <v>3246.6787225006547</v>
      </c>
      <c r="X163" s="115">
        <f t="shared" si="55"/>
        <v>2.7027372404587746E-3</v>
      </c>
    </row>
    <row r="164" spans="2:24">
      <c r="B164" s="8">
        <f t="shared" si="58"/>
        <v>153</v>
      </c>
      <c r="D164" s="3">
        <v>44143</v>
      </c>
      <c r="E164" s="4">
        <v>14833.753906</v>
      </c>
      <c r="F164" s="4">
        <v>15637.320313</v>
      </c>
      <c r="G164" s="4">
        <v>14744.110352</v>
      </c>
      <c r="H164" s="4">
        <v>15479.567383</v>
      </c>
      <c r="I164" s="5">
        <v>26632075029</v>
      </c>
      <c r="J164" s="37">
        <v>15479.567383</v>
      </c>
      <c r="L164" s="51">
        <f t="shared" si="47"/>
        <v>4.3536752806636381E-2</v>
      </c>
      <c r="M164" s="71">
        <f t="shared" si="56"/>
        <v>4.3536752806636381E-2</v>
      </c>
      <c r="N164" s="71" t="str">
        <f t="shared" si="57"/>
        <v/>
      </c>
      <c r="O164" s="75">
        <f t="shared" si="48"/>
        <v>2.7714013354699394E-2</v>
      </c>
      <c r="P164" s="71" t="str">
        <f t="shared" si="49"/>
        <v/>
      </c>
      <c r="Q164" s="80">
        <f t="shared" si="50"/>
        <v>1075.9979197454247</v>
      </c>
      <c r="R164" s="80">
        <f t="shared" si="51"/>
        <v>2778.7940744745538</v>
      </c>
      <c r="S164" s="81">
        <f t="shared" si="52"/>
        <v>-7.3942744197428301E-3</v>
      </c>
      <c r="T164" s="81">
        <f t="shared" si="53"/>
        <v>-0.14179226946404733</v>
      </c>
      <c r="U164" s="114">
        <f>IF(H164&lt;&gt;"",MAX(Q$13:Q164),"")</f>
        <v>1084.166219200664</v>
      </c>
      <c r="V164" s="115">
        <f t="shared" si="54"/>
        <v>7.5341763196252742E-3</v>
      </c>
      <c r="W164" s="114">
        <f>IF(I164&lt;&gt;"",MAX(R$13:R164),"")</f>
        <v>3246.6787225006547</v>
      </c>
      <c r="X164" s="115">
        <f t="shared" si="55"/>
        <v>0.14411177945741649</v>
      </c>
    </row>
    <row r="165" spans="2:24">
      <c r="B165" s="8">
        <f t="shared" si="58"/>
        <v>154</v>
      </c>
      <c r="D165" s="3">
        <v>44144</v>
      </c>
      <c r="E165" s="4">
        <v>15479.595703000001</v>
      </c>
      <c r="F165" s="4">
        <v>15785.136719</v>
      </c>
      <c r="G165" s="4">
        <v>14865.529296999999</v>
      </c>
      <c r="H165" s="4">
        <v>15332.315430000001</v>
      </c>
      <c r="I165" s="5">
        <v>34149115566</v>
      </c>
      <c r="J165" s="37">
        <v>15332.315430000001</v>
      </c>
      <c r="L165" s="51">
        <f t="shared" si="47"/>
        <v>-9.5126659135005287E-3</v>
      </c>
      <c r="M165" s="71" t="str">
        <f t="shared" si="56"/>
        <v/>
      </c>
      <c r="N165" s="71">
        <f t="shared" si="57"/>
        <v>-9.5126659135005287E-3</v>
      </c>
      <c r="O165" s="75" t="str">
        <f t="shared" si="48"/>
        <v/>
      </c>
      <c r="P165" s="71">
        <f t="shared" si="49"/>
        <v>2.4302029772152962E-2</v>
      </c>
      <c r="Q165" s="80">
        <f t="shared" si="50"/>
        <v>1083.3625396346799</v>
      </c>
      <c r="R165" s="80">
        <f t="shared" si="51"/>
        <v>3143.5079264550636</v>
      </c>
      <c r="S165" s="81">
        <f t="shared" si="52"/>
        <v>6.844455508796532E-3</v>
      </c>
      <c r="T165" s="81">
        <f t="shared" si="53"/>
        <v>0.13124896707197498</v>
      </c>
      <c r="U165" s="114">
        <f>IF(H165&lt;&gt;"",MAX(Q$13:Q165),"")</f>
        <v>1084.166219200664</v>
      </c>
      <c r="V165" s="115">
        <f t="shared" si="54"/>
        <v>7.4128814544383026E-4</v>
      </c>
      <c r="W165" s="114">
        <f>IF(I165&lt;&gt;"",MAX(R$13:R165),"")</f>
        <v>3246.6787225006547</v>
      </c>
      <c r="X165" s="115">
        <f t="shared" si="55"/>
        <v>3.1777334582131611E-2</v>
      </c>
    </row>
    <row r="166" spans="2:24">
      <c r="B166" s="8">
        <f t="shared" si="58"/>
        <v>155</v>
      </c>
      <c r="D166" s="3">
        <v>44145</v>
      </c>
      <c r="E166" s="4">
        <v>15332.350586</v>
      </c>
      <c r="F166" s="4">
        <v>15450.329102</v>
      </c>
      <c r="G166" s="4">
        <v>15124.959961</v>
      </c>
      <c r="H166" s="4">
        <v>15290.902344</v>
      </c>
      <c r="I166" s="5">
        <v>25574938143</v>
      </c>
      <c r="J166" s="37">
        <v>15290.902344</v>
      </c>
      <c r="L166" s="51">
        <f t="shared" si="47"/>
        <v>-2.7010327428412806E-3</v>
      </c>
      <c r="M166" s="71" t="str">
        <f t="shared" si="56"/>
        <v/>
      </c>
      <c r="N166" s="71">
        <f t="shared" si="57"/>
        <v>-2.7010327428412806E-3</v>
      </c>
      <c r="O166" s="75" t="str">
        <f t="shared" si="48"/>
        <v/>
      </c>
      <c r="P166" s="71">
        <f t="shared" si="49"/>
        <v>2.4302029772152962E-2</v>
      </c>
      <c r="Q166" s="80">
        <f t="shared" si="50"/>
        <v>1081.7423758141683</v>
      </c>
      <c r="R166" s="80">
        <f t="shared" si="51"/>
        <v>3053.3598084587506</v>
      </c>
      <c r="S166" s="81">
        <f t="shared" si="52"/>
        <v>-1.4954955162636008E-3</v>
      </c>
      <c r="T166" s="81">
        <f t="shared" si="53"/>
        <v>-2.867755390010196E-2</v>
      </c>
      <c r="U166" s="114">
        <f>IF(H166&lt;&gt;"",MAX(Q$13:Q166),"")</f>
        <v>1084.166219200664</v>
      </c>
      <c r="V166" s="115">
        <f t="shared" si="54"/>
        <v>2.235675068609666E-3</v>
      </c>
      <c r="W166" s="114">
        <f>IF(I166&lt;&gt;"",MAX(R$13:R166),"")</f>
        <v>3246.6787225006547</v>
      </c>
      <c r="X166" s="115">
        <f t="shared" si="55"/>
        <v>5.9543592256952937E-2</v>
      </c>
    </row>
    <row r="167" spans="2:24">
      <c r="B167" s="8">
        <f t="shared" si="58"/>
        <v>156</v>
      </c>
      <c r="D167" s="3">
        <v>44146</v>
      </c>
      <c r="E167" s="4">
        <v>15290.909180000001</v>
      </c>
      <c r="F167" s="4">
        <v>15916.260742</v>
      </c>
      <c r="G167" s="4">
        <v>15290.006836</v>
      </c>
      <c r="H167" s="4">
        <v>15701.339844</v>
      </c>
      <c r="I167" s="5">
        <v>29772374934</v>
      </c>
      <c r="J167" s="37">
        <v>15701.339844</v>
      </c>
      <c r="L167" s="51">
        <f t="shared" si="47"/>
        <v>2.6841941094539301E-2</v>
      </c>
      <c r="M167" s="71">
        <f t="shared" si="56"/>
        <v>2.6841941094539301E-2</v>
      </c>
      <c r="N167" s="71" t="str">
        <f t="shared" si="57"/>
        <v/>
      </c>
      <c r="O167" s="75">
        <f t="shared" si="48"/>
        <v>2.7714013354699394E-2</v>
      </c>
      <c r="P167" s="71" t="str">
        <f t="shared" si="49"/>
        <v/>
      </c>
      <c r="Q167" s="80">
        <f t="shared" si="50"/>
        <v>1081.2830333851846</v>
      </c>
      <c r="R167" s="80">
        <f t="shared" si="51"/>
        <v>3028.497142576829</v>
      </c>
      <c r="S167" s="81">
        <f t="shared" si="52"/>
        <v>-4.2463200042253124E-4</v>
      </c>
      <c r="T167" s="81">
        <f t="shared" si="53"/>
        <v>-8.1427238981283123E-3</v>
      </c>
      <c r="U167" s="114">
        <f>IF(H167&lt;&gt;"",MAX(Q$13:Q167),"")</f>
        <v>1084.166219200664</v>
      </c>
      <c r="V167" s="115">
        <f t="shared" si="54"/>
        <v>2.6593577298554827E-3</v>
      </c>
      <c r="W167" s="114">
        <f>IF(I167&lt;&gt;"",MAX(R$13:R167),"")</f>
        <v>3246.6787225006547</v>
      </c>
      <c r="X167" s="115">
        <f t="shared" si="55"/>
        <v>6.720146912343028E-2</v>
      </c>
    </row>
    <row r="168" spans="2:24">
      <c r="B168" s="8">
        <f t="shared" si="58"/>
        <v>157</v>
      </c>
      <c r="D168" s="3">
        <v>44147</v>
      </c>
      <c r="E168" s="4">
        <v>15701.298828000001</v>
      </c>
      <c r="F168" s="4">
        <v>16305.003906</v>
      </c>
      <c r="G168" s="4">
        <v>15534.771484000001</v>
      </c>
      <c r="H168" s="4">
        <v>16276.34375</v>
      </c>
      <c r="I168" s="5">
        <v>34175758344</v>
      </c>
      <c r="J168" s="37">
        <v>16276.34375</v>
      </c>
      <c r="L168" s="51">
        <f t="shared" si="47"/>
        <v>3.6621327333394849E-2</v>
      </c>
      <c r="M168" s="71">
        <f t="shared" si="56"/>
        <v>3.6621327333394849E-2</v>
      </c>
      <c r="N168" s="71" t="str">
        <f t="shared" si="57"/>
        <v/>
      </c>
      <c r="O168" s="75">
        <f t="shared" si="48"/>
        <v>2.7714013354699394E-2</v>
      </c>
      <c r="P168" s="71" t="str">
        <f t="shared" si="49"/>
        <v/>
      </c>
      <c r="Q168" s="80">
        <f t="shared" si="50"/>
        <v>1085.8458832406488</v>
      </c>
      <c r="R168" s="80">
        <f t="shared" si="51"/>
        <v>3273.5619492027909</v>
      </c>
      <c r="S168" s="81">
        <f t="shared" si="52"/>
        <v>4.2198478239128256E-3</v>
      </c>
      <c r="T168" s="81">
        <f t="shared" si="53"/>
        <v>8.0919609657430946E-2</v>
      </c>
      <c r="U168" s="114">
        <f>IF(H168&lt;&gt;"",MAX(Q$13:Q168),"")</f>
        <v>1085.8458832406488</v>
      </c>
      <c r="V168" s="115">
        <f t="shared" si="54"/>
        <v>0</v>
      </c>
      <c r="W168" s="114">
        <f>IF(I168&lt;&gt;"",MAX(R$13:R168),"")</f>
        <v>3273.5619492027909</v>
      </c>
      <c r="X168" s="115">
        <f t="shared" si="55"/>
        <v>0</v>
      </c>
    </row>
    <row r="169" spans="2:24">
      <c r="B169" s="8">
        <f t="shared" si="58"/>
        <v>158</v>
      </c>
      <c r="D169" s="3">
        <v>44148</v>
      </c>
      <c r="E169" s="4">
        <v>16276.440430000001</v>
      </c>
      <c r="F169" s="4">
        <v>16463.177734000001</v>
      </c>
      <c r="G169" s="4">
        <v>15992.152344</v>
      </c>
      <c r="H169" s="4">
        <v>16317.808594</v>
      </c>
      <c r="I169" s="5">
        <v>31599492172</v>
      </c>
      <c r="J169" s="37">
        <v>16317.808594</v>
      </c>
      <c r="L169" s="51">
        <f t="shared" si="47"/>
        <v>2.5475527327811776E-3</v>
      </c>
      <c r="M169" s="71">
        <f t="shared" si="56"/>
        <v>2.5475527327811776E-3</v>
      </c>
      <c r="N169" s="71" t="str">
        <f t="shared" si="57"/>
        <v/>
      </c>
      <c r="O169" s="75">
        <f t="shared" si="48"/>
        <v>2.7714013354699394E-2</v>
      </c>
      <c r="P169" s="71" t="str">
        <f t="shared" si="49"/>
        <v/>
      </c>
      <c r="Q169" s="80">
        <f t="shared" si="50"/>
        <v>1092.0973962761377</v>
      </c>
      <c r="R169" s="80">
        <f t="shared" si="51"/>
        <v>3634.9672393320861</v>
      </c>
      <c r="S169" s="81">
        <f t="shared" si="52"/>
        <v>5.7572747035072869E-3</v>
      </c>
      <c r="T169" s="81">
        <f t="shared" si="53"/>
        <v>0.11040123747079478</v>
      </c>
      <c r="U169" s="114">
        <f>IF(H169&lt;&gt;"",MAX(Q$13:Q169),"")</f>
        <v>1092.0973962761377</v>
      </c>
      <c r="V169" s="115">
        <f t="shared" si="54"/>
        <v>0</v>
      </c>
      <c r="W169" s="114">
        <f>IF(I169&lt;&gt;"",MAX(R$13:R169),"")</f>
        <v>3634.9672393320861</v>
      </c>
      <c r="X169" s="115">
        <f t="shared" si="55"/>
        <v>0</v>
      </c>
    </row>
    <row r="170" spans="2:24">
      <c r="B170" s="8">
        <f t="shared" si="58"/>
        <v>159</v>
      </c>
      <c r="D170" s="3">
        <v>44149</v>
      </c>
      <c r="E170" s="4">
        <v>16317.808594</v>
      </c>
      <c r="F170" s="4">
        <v>16317.808594</v>
      </c>
      <c r="G170" s="4">
        <v>15749.193359000001</v>
      </c>
      <c r="H170" s="4">
        <v>16068.138671999999</v>
      </c>
      <c r="I170" s="5">
        <v>27481710135</v>
      </c>
      <c r="J170" s="37">
        <v>16068.138671999999</v>
      </c>
      <c r="L170" s="51">
        <f t="shared" si="47"/>
        <v>-1.5300456587767797E-2</v>
      </c>
      <c r="M170" s="71" t="str">
        <f t="shared" si="56"/>
        <v/>
      </c>
      <c r="N170" s="71">
        <f t="shared" si="57"/>
        <v>-1.5300456587767797E-2</v>
      </c>
      <c r="O170" s="75" t="str">
        <f t="shared" si="48"/>
        <v/>
      </c>
      <c r="P170" s="71">
        <f t="shared" si="49"/>
        <v>2.4302029772152962E-2</v>
      </c>
      <c r="Q170" s="80">
        <f t="shared" si="50"/>
        <v>1092.5347848412498</v>
      </c>
      <c r="R170" s="80">
        <f t="shared" si="51"/>
        <v>3662.8839048846839</v>
      </c>
      <c r="S170" s="81">
        <f t="shared" si="52"/>
        <v>4.005032578628942E-4</v>
      </c>
      <c r="T170" s="81">
        <f t="shared" si="53"/>
        <v>7.6800322298715695E-3</v>
      </c>
      <c r="U170" s="114">
        <f>IF(H170&lt;&gt;"",MAX(Q$13:Q170),"")</f>
        <v>1092.5347848412498</v>
      </c>
      <c r="V170" s="115">
        <f t="shared" si="54"/>
        <v>0</v>
      </c>
      <c r="W170" s="114">
        <f>IF(I170&lt;&gt;"",MAX(R$13:R170),"")</f>
        <v>3662.8839048846839</v>
      </c>
      <c r="X170" s="115">
        <f t="shared" si="55"/>
        <v>0</v>
      </c>
    </row>
    <row r="171" spans="2:24">
      <c r="B171" s="8">
        <f t="shared" si="58"/>
        <v>160</v>
      </c>
      <c r="D171" s="3">
        <v>44150</v>
      </c>
      <c r="E171" s="4">
        <v>16068.139648</v>
      </c>
      <c r="F171" s="4">
        <v>16123.110352</v>
      </c>
      <c r="G171" s="4">
        <v>15793.534180000001</v>
      </c>
      <c r="H171" s="4">
        <v>15955.587890999999</v>
      </c>
      <c r="I171" s="5">
        <v>23653867583</v>
      </c>
      <c r="J171" s="37">
        <v>15955.587890999999</v>
      </c>
      <c r="L171" s="51">
        <f t="shared" si="47"/>
        <v>-7.0045935809682769E-3</v>
      </c>
      <c r="M171" s="71" t="str">
        <f t="shared" si="56"/>
        <v/>
      </c>
      <c r="N171" s="71">
        <f t="shared" si="57"/>
        <v>-7.0045935809682769E-3</v>
      </c>
      <c r="O171" s="75" t="str">
        <f t="shared" si="48"/>
        <v/>
      </c>
      <c r="P171" s="71">
        <f t="shared" si="49"/>
        <v>2.4302029772152962E-2</v>
      </c>
      <c r="Q171" s="80">
        <f t="shared" si="50"/>
        <v>1089.9068019413614</v>
      </c>
      <c r="R171" s="80">
        <f t="shared" si="51"/>
        <v>3493.9303223533575</v>
      </c>
      <c r="S171" s="81">
        <f t="shared" si="52"/>
        <v>-2.405399751432391E-3</v>
      </c>
      <c r="T171" s="81">
        <f t="shared" si="53"/>
        <v>-4.6125836067590464E-2</v>
      </c>
      <c r="U171" s="114">
        <f>IF(H171&lt;&gt;"",MAX(Q$13:Q171),"")</f>
        <v>1092.5347848412498</v>
      </c>
      <c r="V171" s="115">
        <f t="shared" si="54"/>
        <v>2.405399751432391E-3</v>
      </c>
      <c r="W171" s="114">
        <f>IF(I171&lt;&gt;"",MAX(R$13:R171),"")</f>
        <v>3662.8839048846839</v>
      </c>
      <c r="X171" s="115">
        <f t="shared" si="55"/>
        <v>4.6125836067590464E-2</v>
      </c>
    </row>
    <row r="172" spans="2:24">
      <c r="B172" s="8">
        <f t="shared" si="58"/>
        <v>161</v>
      </c>
      <c r="D172" s="3">
        <v>44151</v>
      </c>
      <c r="E172" s="4">
        <v>15955.577148</v>
      </c>
      <c r="F172" s="4">
        <v>16816.181640999999</v>
      </c>
      <c r="G172" s="4">
        <v>15880.706055000001</v>
      </c>
      <c r="H172" s="4">
        <v>16716.111327999999</v>
      </c>
      <c r="I172" s="5">
        <v>31526766675</v>
      </c>
      <c r="J172" s="37">
        <v>16716.111327999999</v>
      </c>
      <c r="L172" s="51">
        <f t="shared" si="47"/>
        <v>4.7665021320147272E-2</v>
      </c>
      <c r="M172" s="71">
        <f t="shared" si="56"/>
        <v>4.7665021320147272E-2</v>
      </c>
      <c r="N172" s="71" t="str">
        <f t="shared" si="57"/>
        <v/>
      </c>
      <c r="O172" s="75">
        <f t="shared" si="48"/>
        <v>2.7714013354699394E-2</v>
      </c>
      <c r="P172" s="71" t="str">
        <f t="shared" si="49"/>
        <v/>
      </c>
      <c r="Q172" s="80">
        <f t="shared" si="50"/>
        <v>1088.7065976492488</v>
      </c>
      <c r="R172" s="80">
        <f t="shared" si="51"/>
        <v>3420.1505957094437</v>
      </c>
      <c r="S172" s="81">
        <f t="shared" si="52"/>
        <v>-1.1011990107546721E-3</v>
      </c>
      <c r="T172" s="81">
        <f t="shared" si="53"/>
        <v>-2.1116542070655608E-2</v>
      </c>
      <c r="U172" s="114">
        <f>IF(H172&lt;&gt;"",MAX(Q$13:Q172),"")</f>
        <v>1092.5347848412498</v>
      </c>
      <c r="V172" s="115">
        <f t="shared" si="54"/>
        <v>3.5039499383603401E-3</v>
      </c>
      <c r="W172" s="114">
        <f>IF(I172&lt;&gt;"",MAX(R$13:R172),"")</f>
        <v>3662.8839048846839</v>
      </c>
      <c r="X172" s="115">
        <f t="shared" si="55"/>
        <v>6.6268359980380609E-2</v>
      </c>
    </row>
    <row r="173" spans="2:24">
      <c r="B173" s="8">
        <f t="shared" si="58"/>
        <v>162</v>
      </c>
      <c r="D173" s="3">
        <v>44152</v>
      </c>
      <c r="E173" s="4">
        <v>16685.691406000002</v>
      </c>
      <c r="F173" s="4">
        <v>17782.919922000001</v>
      </c>
      <c r="G173" s="4">
        <v>16564.544922000001</v>
      </c>
      <c r="H173" s="4">
        <v>17645.40625</v>
      </c>
      <c r="I173" s="5">
        <v>39006849170</v>
      </c>
      <c r="J173" s="37">
        <v>17645.40625</v>
      </c>
      <c r="L173" s="51">
        <f t="shared" si="47"/>
        <v>5.5592769380723439E-2</v>
      </c>
      <c r="M173" s="71">
        <f t="shared" si="56"/>
        <v>5.5592769380723439E-2</v>
      </c>
      <c r="N173" s="71" t="str">
        <f t="shared" si="57"/>
        <v/>
      </c>
      <c r="O173" s="75">
        <f t="shared" si="48"/>
        <v>2.7714013354699394E-2</v>
      </c>
      <c r="P173" s="71" t="str">
        <f t="shared" si="49"/>
        <v/>
      </c>
      <c r="Q173" s="80">
        <f t="shared" si="50"/>
        <v>1096.8647820434344</v>
      </c>
      <c r="R173" s="80">
        <f t="shared" si="51"/>
        <v>3911.6068667471091</v>
      </c>
      <c r="S173" s="81">
        <f t="shared" si="52"/>
        <v>7.4934646412549988E-3</v>
      </c>
      <c r="T173" s="81">
        <f t="shared" si="53"/>
        <v>0.14369433663365405</v>
      </c>
      <c r="U173" s="114">
        <f>IF(H173&lt;&gt;"",MAX(Q$13:Q173),"")</f>
        <v>1096.8647820434344</v>
      </c>
      <c r="V173" s="115">
        <f t="shared" si="54"/>
        <v>0</v>
      </c>
      <c r="W173" s="114">
        <f>IF(I173&lt;&gt;"",MAX(R$13:R173),"")</f>
        <v>3911.6068667471091</v>
      </c>
      <c r="X173" s="115">
        <f t="shared" si="55"/>
        <v>0</v>
      </c>
    </row>
    <row r="174" spans="2:24">
      <c r="B174" s="8">
        <f t="shared" si="58"/>
        <v>163</v>
      </c>
      <c r="D174" s="3">
        <v>44153</v>
      </c>
      <c r="E174" s="4">
        <v>17645.191406000002</v>
      </c>
      <c r="F174" s="4">
        <v>18393.949218999998</v>
      </c>
      <c r="G174" s="4">
        <v>17352.90625</v>
      </c>
      <c r="H174" s="4">
        <v>17804.005859000001</v>
      </c>
      <c r="I174" s="5">
        <v>49064800278</v>
      </c>
      <c r="J174" s="37">
        <v>17804.005859000001</v>
      </c>
      <c r="L174" s="51">
        <f t="shared" si="47"/>
        <v>8.9881528797333132E-3</v>
      </c>
      <c r="M174" s="71">
        <f t="shared" si="56"/>
        <v>8.9881528797333132E-3</v>
      </c>
      <c r="N174" s="71" t="str">
        <f t="shared" si="57"/>
        <v/>
      </c>
      <c r="O174" s="75">
        <f t="shared" si="48"/>
        <v>2.7714013354699394E-2</v>
      </c>
      <c r="P174" s="71" t="str">
        <f t="shared" si="49"/>
        <v/>
      </c>
      <c r="Q174" s="80">
        <f t="shared" si="50"/>
        <v>1106.4511539235264</v>
      </c>
      <c r="R174" s="80">
        <f t="shared" si="51"/>
        <v>4567.1682594624117</v>
      </c>
      <c r="S174" s="81">
        <f t="shared" si="52"/>
        <v>8.7397936710418289E-3</v>
      </c>
      <c r="T174" s="81">
        <f t="shared" si="53"/>
        <v>0.16759388533860187</v>
      </c>
      <c r="U174" s="114">
        <f>IF(H174&lt;&gt;"",MAX(Q$13:Q174),"")</f>
        <v>1106.4511539235264</v>
      </c>
      <c r="V174" s="115">
        <f t="shared" si="54"/>
        <v>0</v>
      </c>
      <c r="W174" s="114">
        <f>IF(I174&lt;&gt;"",MAX(R$13:R174),"")</f>
        <v>4567.1682594624117</v>
      </c>
      <c r="X174" s="115">
        <f t="shared" si="55"/>
        <v>0</v>
      </c>
    </row>
    <row r="175" spans="2:24">
      <c r="B175" s="8">
        <f t="shared" si="58"/>
        <v>164</v>
      </c>
      <c r="D175" s="3">
        <v>44154</v>
      </c>
      <c r="E175" s="4">
        <v>17803.861327999999</v>
      </c>
      <c r="F175" s="4">
        <v>18119.546875</v>
      </c>
      <c r="G175" s="4">
        <v>17382.554688</v>
      </c>
      <c r="H175" s="4">
        <v>17817.089843999998</v>
      </c>
      <c r="I175" s="5">
        <v>36985055355</v>
      </c>
      <c r="J175" s="37">
        <v>17817.089843999998</v>
      </c>
      <c r="L175" s="51">
        <f t="shared" si="47"/>
        <v>7.348899513748286E-4</v>
      </c>
      <c r="M175" s="71">
        <f t="shared" si="56"/>
        <v>7.348899513748286E-4</v>
      </c>
      <c r="N175" s="71" t="str">
        <f t="shared" si="57"/>
        <v/>
      </c>
      <c r="O175" s="75">
        <f t="shared" si="48"/>
        <v>2.7714013354699394E-2</v>
      </c>
      <c r="P175" s="71" t="str">
        <f t="shared" si="49"/>
        <v/>
      </c>
      <c r="Q175" s="80">
        <f t="shared" si="50"/>
        <v>1108.0146095781517</v>
      </c>
      <c r="R175" s="80">
        <f t="shared" si="51"/>
        <v>4690.9217116468271</v>
      </c>
      <c r="S175" s="81">
        <f t="shared" si="52"/>
        <v>1.4130363089968068E-3</v>
      </c>
      <c r="T175" s="81">
        <f t="shared" si="53"/>
        <v>2.7096319897568666E-2</v>
      </c>
      <c r="U175" s="114">
        <f>IF(H175&lt;&gt;"",MAX(Q$13:Q175),"")</f>
        <v>1108.0146095781517</v>
      </c>
      <c r="V175" s="115">
        <f t="shared" si="54"/>
        <v>0</v>
      </c>
      <c r="W175" s="114">
        <f>IF(I175&lt;&gt;"",MAX(R$13:R175),"")</f>
        <v>4690.9217116468271</v>
      </c>
      <c r="X175" s="115">
        <f t="shared" si="55"/>
        <v>0</v>
      </c>
    </row>
    <row r="176" spans="2:24">
      <c r="B176" s="8">
        <f t="shared" si="58"/>
        <v>165</v>
      </c>
      <c r="D176" s="3">
        <v>44155</v>
      </c>
      <c r="E176" s="4">
        <v>17817.083984000001</v>
      </c>
      <c r="F176" s="4">
        <v>18773.226563</v>
      </c>
      <c r="G176" s="4">
        <v>17765.794922000001</v>
      </c>
      <c r="H176" s="4">
        <v>18621.314452999999</v>
      </c>
      <c r="I176" s="5">
        <v>36992873940</v>
      </c>
      <c r="J176" s="37">
        <v>18621.314452999999</v>
      </c>
      <c r="L176" s="51">
        <f t="shared" si="47"/>
        <v>4.5137820824921571E-2</v>
      </c>
      <c r="M176" s="71">
        <f t="shared" si="56"/>
        <v>4.5137820824921571E-2</v>
      </c>
      <c r="N176" s="71" t="str">
        <f t="shared" si="57"/>
        <v/>
      </c>
      <c r="O176" s="75">
        <f t="shared" si="48"/>
        <v>2.7714013354699394E-2</v>
      </c>
      <c r="P176" s="71" t="str">
        <f t="shared" si="49"/>
        <v/>
      </c>
      <c r="Q176" s="80">
        <f t="shared" si="50"/>
        <v>1108.1426215733513</v>
      </c>
      <c r="R176" s="80">
        <f t="shared" si="51"/>
        <v>4701.314219327307</v>
      </c>
      <c r="S176" s="81">
        <f t="shared" si="52"/>
        <v>1.1553276833442538E-4</v>
      </c>
      <c r="T176" s="81">
        <f t="shared" si="53"/>
        <v>2.2154511030694213E-3</v>
      </c>
      <c r="U176" s="114">
        <f>IF(H176&lt;&gt;"",MAX(Q$13:Q176),"")</f>
        <v>1108.1426215733513</v>
      </c>
      <c r="V176" s="115">
        <f t="shared" si="54"/>
        <v>0</v>
      </c>
      <c r="W176" s="114">
        <f>IF(I176&lt;&gt;"",MAX(R$13:R176),"")</f>
        <v>4701.314219327307</v>
      </c>
      <c r="X176" s="115">
        <f t="shared" si="55"/>
        <v>0</v>
      </c>
    </row>
    <row r="177" spans="2:24">
      <c r="B177" s="8">
        <f t="shared" si="58"/>
        <v>166</v>
      </c>
      <c r="D177" s="3">
        <v>44156</v>
      </c>
      <c r="E177" s="4">
        <v>18621.316406000002</v>
      </c>
      <c r="F177" s="4">
        <v>18936.621093999998</v>
      </c>
      <c r="G177" s="4">
        <v>18444.359375</v>
      </c>
      <c r="H177" s="4">
        <v>18642.232422000001</v>
      </c>
      <c r="I177" s="5">
        <v>39650210707</v>
      </c>
      <c r="J177" s="37">
        <v>18642.232422000001</v>
      </c>
      <c r="L177" s="51">
        <f t="shared" si="47"/>
        <v>1.1233347169341545E-3</v>
      </c>
      <c r="M177" s="71">
        <f t="shared" si="56"/>
        <v>1.1233347169341545E-3</v>
      </c>
      <c r="N177" s="71" t="str">
        <f t="shared" si="57"/>
        <v/>
      </c>
      <c r="O177" s="75">
        <f t="shared" si="48"/>
        <v>2.7714013354699394E-2</v>
      </c>
      <c r="P177" s="71" t="str">
        <f t="shared" si="49"/>
        <v/>
      </c>
      <c r="Q177" s="80">
        <f t="shared" si="50"/>
        <v>1116.0061800032531</v>
      </c>
      <c r="R177" s="80">
        <f t="shared" si="51"/>
        <v>5341.0486531567958</v>
      </c>
      <c r="S177" s="81">
        <f t="shared" si="52"/>
        <v>7.0961609785724633E-3</v>
      </c>
      <c r="T177" s="81">
        <f t="shared" si="53"/>
        <v>0.13607565969522151</v>
      </c>
      <c r="U177" s="114">
        <f>IF(H177&lt;&gt;"",MAX(Q$13:Q177),"")</f>
        <v>1116.0061800032531</v>
      </c>
      <c r="V177" s="115">
        <f t="shared" si="54"/>
        <v>0</v>
      </c>
      <c r="W177" s="114">
        <f>IF(I177&lt;&gt;"",MAX(R$13:R177),"")</f>
        <v>5341.0486531567958</v>
      </c>
      <c r="X177" s="115">
        <f t="shared" si="55"/>
        <v>0</v>
      </c>
    </row>
    <row r="178" spans="2:24">
      <c r="B178" s="8">
        <f t="shared" si="58"/>
        <v>167</v>
      </c>
      <c r="D178" s="3">
        <v>44157</v>
      </c>
      <c r="E178" s="4">
        <v>18642.232422000001</v>
      </c>
      <c r="F178" s="4">
        <v>18688.96875</v>
      </c>
      <c r="G178" s="4">
        <v>17671.384765999999</v>
      </c>
      <c r="H178" s="4">
        <v>18370.001952999999</v>
      </c>
      <c r="I178" s="5">
        <v>41280434226</v>
      </c>
      <c r="J178" s="37">
        <v>18370.001952999999</v>
      </c>
      <c r="L178" s="51">
        <f t="shared" si="47"/>
        <v>-1.460288997785153E-2</v>
      </c>
      <c r="M178" s="71" t="str">
        <f t="shared" si="56"/>
        <v/>
      </c>
      <c r="N178" s="71">
        <f t="shared" si="57"/>
        <v>-1.460288997785153E-2</v>
      </c>
      <c r="O178" s="75" t="str">
        <f t="shared" si="48"/>
        <v/>
      </c>
      <c r="P178" s="71">
        <f t="shared" si="49"/>
        <v>2.4302029772152962E-2</v>
      </c>
      <c r="Q178" s="80">
        <f t="shared" si="50"/>
        <v>1116.2032673084623</v>
      </c>
      <c r="R178" s="80">
        <f t="shared" si="51"/>
        <v>5359.1360295137893</v>
      </c>
      <c r="S178" s="81">
        <f t="shared" si="52"/>
        <v>1.7660055001544883E-4</v>
      </c>
      <c r="T178" s="81">
        <f t="shared" si="53"/>
        <v>3.3864841029491721E-3</v>
      </c>
      <c r="U178" s="114">
        <f>IF(H178&lt;&gt;"",MAX(Q$13:Q178),"")</f>
        <v>1116.2032673084623</v>
      </c>
      <c r="V178" s="115">
        <f t="shared" si="54"/>
        <v>0</v>
      </c>
      <c r="W178" s="114">
        <f>IF(I178&lt;&gt;"",MAX(R$13:R178),"")</f>
        <v>5359.1360295137893</v>
      </c>
      <c r="X178" s="115">
        <f t="shared" si="55"/>
        <v>0</v>
      </c>
    </row>
    <row r="179" spans="2:24">
      <c r="B179" s="8">
        <f t="shared" si="58"/>
        <v>168</v>
      </c>
      <c r="D179" s="3">
        <v>44158</v>
      </c>
      <c r="E179" s="4">
        <v>18370.017577999999</v>
      </c>
      <c r="F179" s="4">
        <v>18711.425781000002</v>
      </c>
      <c r="G179" s="4">
        <v>18000.796875</v>
      </c>
      <c r="H179" s="4">
        <v>18364.121093999998</v>
      </c>
      <c r="I179" s="5">
        <v>42741112308</v>
      </c>
      <c r="J179" s="37">
        <v>18364.121093999998</v>
      </c>
      <c r="L179" s="51">
        <f t="shared" si="47"/>
        <v>-3.2013382551876468E-4</v>
      </c>
      <c r="M179" s="71" t="str">
        <f t="shared" si="56"/>
        <v/>
      </c>
      <c r="N179" s="71">
        <f t="shared" si="57"/>
        <v>-3.2013382551876468E-4</v>
      </c>
      <c r="O179" s="75" t="str">
        <f t="shared" si="48"/>
        <v/>
      </c>
      <c r="P179" s="71">
        <f t="shared" si="49"/>
        <v>2.4302029772152962E-2</v>
      </c>
      <c r="Q179" s="80">
        <f t="shared" si="50"/>
        <v>1113.640760822369</v>
      </c>
      <c r="R179" s="80">
        <f t="shared" si="51"/>
        <v>5123.2113063701654</v>
      </c>
      <c r="S179" s="81">
        <f t="shared" si="52"/>
        <v>-2.2957346221287311E-3</v>
      </c>
      <c r="T179" s="81">
        <f t="shared" si="53"/>
        <v>-4.4022902543309428E-2</v>
      </c>
      <c r="U179" s="114">
        <f>IF(H179&lt;&gt;"",MAX(Q$13:Q179),"")</f>
        <v>1116.2032673084623</v>
      </c>
      <c r="V179" s="115">
        <f t="shared" si="54"/>
        <v>2.2957346221287311E-3</v>
      </c>
      <c r="W179" s="114">
        <f>IF(I179&lt;&gt;"",MAX(R$13:R179),"")</f>
        <v>5359.1360295137893</v>
      </c>
      <c r="X179" s="115">
        <f t="shared" si="55"/>
        <v>4.4022902543309428E-2</v>
      </c>
    </row>
    <row r="180" spans="2:24">
      <c r="B180" s="8">
        <f t="shared" si="58"/>
        <v>169</v>
      </c>
      <c r="D180" s="3">
        <v>44159</v>
      </c>
      <c r="E180" s="4">
        <v>18365.015625</v>
      </c>
      <c r="F180" s="4">
        <v>19348.271484000001</v>
      </c>
      <c r="G180" s="4">
        <v>18128.65625</v>
      </c>
      <c r="H180" s="4">
        <v>19107.464843999998</v>
      </c>
      <c r="I180" s="5">
        <v>51469565009</v>
      </c>
      <c r="J180" s="37">
        <v>19107.464843999998</v>
      </c>
      <c r="L180" s="51">
        <f t="shared" si="47"/>
        <v>4.0478046632074882E-2</v>
      </c>
      <c r="M180" s="71">
        <f t="shared" si="56"/>
        <v>4.0478046632074882E-2</v>
      </c>
      <c r="N180" s="71" t="str">
        <f t="shared" si="57"/>
        <v/>
      </c>
      <c r="O180" s="75">
        <f t="shared" si="48"/>
        <v>2.7714013354699394E-2</v>
      </c>
      <c r="P180" s="71" t="str">
        <f t="shared" si="49"/>
        <v/>
      </c>
      <c r="Q180" s="80">
        <f t="shared" si="50"/>
        <v>1113.5847128954777</v>
      </c>
      <c r="R180" s="80">
        <f t="shared" si="51"/>
        <v>5118.2669052831434</v>
      </c>
      <c r="S180" s="81">
        <f t="shared" si="52"/>
        <v>-5.0328551955969303E-5</v>
      </c>
      <c r="T180" s="81">
        <f t="shared" si="53"/>
        <v>-9.6509801984434596E-4</v>
      </c>
      <c r="U180" s="114">
        <f>IF(H180&lt;&gt;"",MAX(Q$13:Q180),"")</f>
        <v>1116.2032673084623</v>
      </c>
      <c r="V180" s="115">
        <f t="shared" si="54"/>
        <v>2.3459476330854878E-3</v>
      </c>
      <c r="W180" s="114">
        <f>IF(I180&lt;&gt;"",MAX(R$13:R180),"")</f>
        <v>5359.1360295137893</v>
      </c>
      <c r="X180" s="115">
        <f t="shared" si="55"/>
        <v>4.4945514147081478E-2</v>
      </c>
    </row>
    <row r="181" spans="2:24">
      <c r="B181" s="8">
        <f t="shared" si="58"/>
        <v>170</v>
      </c>
      <c r="D181" s="3">
        <v>44160</v>
      </c>
      <c r="E181" s="4">
        <v>19104.410156000002</v>
      </c>
      <c r="F181" s="4">
        <v>19390.964843999998</v>
      </c>
      <c r="G181" s="4">
        <v>18581.146484000001</v>
      </c>
      <c r="H181" s="4">
        <v>18732.121093999998</v>
      </c>
      <c r="I181" s="5">
        <v>43710357371</v>
      </c>
      <c r="J181" s="37">
        <v>18732.121093999998</v>
      </c>
      <c r="L181" s="51">
        <f t="shared" si="47"/>
        <v>-1.9643827847620643E-2</v>
      </c>
      <c r="M181" s="71" t="str">
        <f t="shared" si="56"/>
        <v/>
      </c>
      <c r="N181" s="71">
        <f t="shared" si="57"/>
        <v>-1.9643827847620643E-2</v>
      </c>
      <c r="O181" s="75" t="str">
        <f t="shared" si="48"/>
        <v/>
      </c>
      <c r="P181" s="71">
        <f t="shared" si="49"/>
        <v>2.4302029772152962E-2</v>
      </c>
      <c r="Q181" s="80">
        <f t="shared" si="50"/>
        <v>1120.6711131337038</v>
      </c>
      <c r="R181" s="80">
        <f t="shared" si="51"/>
        <v>5742.838654357598</v>
      </c>
      <c r="S181" s="81">
        <f t="shared" si="52"/>
        <v>6.3635933181953597E-3</v>
      </c>
      <c r="T181" s="81">
        <f t="shared" si="53"/>
        <v>0.12202797560825984</v>
      </c>
      <c r="U181" s="114">
        <f>IF(H181&lt;&gt;"",MAX(Q$13:Q181),"")</f>
        <v>1120.6711131337038</v>
      </c>
      <c r="V181" s="115">
        <f t="shared" si="54"/>
        <v>0</v>
      </c>
      <c r="W181" s="114">
        <f>IF(I181&lt;&gt;"",MAX(R$13:R181),"")</f>
        <v>5742.838654357598</v>
      </c>
      <c r="X181" s="115">
        <f t="shared" si="55"/>
        <v>0</v>
      </c>
    </row>
    <row r="182" spans="2:24">
      <c r="B182" s="8">
        <f t="shared" si="58"/>
        <v>171</v>
      </c>
      <c r="D182" s="3">
        <v>44161</v>
      </c>
      <c r="E182" s="4">
        <v>18729.839843999998</v>
      </c>
      <c r="F182" s="4">
        <v>18866.285156000002</v>
      </c>
      <c r="G182" s="4">
        <v>16351.035156</v>
      </c>
      <c r="H182" s="4">
        <v>17150.623047000001</v>
      </c>
      <c r="I182" s="5">
        <v>61396835737</v>
      </c>
      <c r="J182" s="37">
        <v>17150.623047000001</v>
      </c>
      <c r="L182" s="51">
        <f t="shared" si="47"/>
        <v>-8.4427067231940933E-2</v>
      </c>
      <c r="M182" s="71" t="str">
        <f t="shared" si="56"/>
        <v/>
      </c>
      <c r="N182" s="71">
        <f t="shared" si="57"/>
        <v>-8.4427067231940933E-2</v>
      </c>
      <c r="O182" s="75" t="str">
        <f t="shared" si="48"/>
        <v/>
      </c>
      <c r="P182" s="71">
        <f t="shared" si="49"/>
        <v>2.4302029772152962E-2</v>
      </c>
      <c r="Q182" s="80">
        <f t="shared" si="50"/>
        <v>1117.2102281403079</v>
      </c>
      <c r="R182" s="80">
        <f t="shared" si="51"/>
        <v>5402.7496469872458</v>
      </c>
      <c r="S182" s="81">
        <f t="shared" si="52"/>
        <v>-3.0882253971179496E-3</v>
      </c>
      <c r="T182" s="81">
        <f t="shared" si="53"/>
        <v>-5.9219669546574649E-2</v>
      </c>
      <c r="U182" s="114">
        <f>IF(H182&lt;&gt;"",MAX(Q$13:Q182),"")</f>
        <v>1120.6711131337038</v>
      </c>
      <c r="V182" s="115">
        <f t="shared" si="54"/>
        <v>3.0882253971179496E-3</v>
      </c>
      <c r="W182" s="114">
        <f>IF(I182&lt;&gt;"",MAX(R$13:R182),"")</f>
        <v>5742.838654357598</v>
      </c>
      <c r="X182" s="115">
        <f t="shared" si="55"/>
        <v>5.9219669546574649E-2</v>
      </c>
    </row>
    <row r="183" spans="2:24">
      <c r="B183" s="8">
        <f t="shared" si="58"/>
        <v>172</v>
      </c>
      <c r="D183" s="3">
        <v>44162</v>
      </c>
      <c r="E183" s="4">
        <v>17153.914063</v>
      </c>
      <c r="F183" s="4">
        <v>17445.023438</v>
      </c>
      <c r="G183" s="4">
        <v>16526.423827999999</v>
      </c>
      <c r="H183" s="4">
        <v>17108.402343999998</v>
      </c>
      <c r="I183" s="5">
        <v>38886494645</v>
      </c>
      <c r="J183" s="37">
        <v>17108.402343999998</v>
      </c>
      <c r="L183" s="51">
        <f t="shared" si="47"/>
        <v>-2.4617591375135639E-3</v>
      </c>
      <c r="M183" s="71" t="str">
        <f t="shared" si="56"/>
        <v/>
      </c>
      <c r="N183" s="71">
        <f t="shared" si="57"/>
        <v>-2.4617591375135639E-3</v>
      </c>
      <c r="O183" s="75" t="str">
        <f t="shared" si="48"/>
        <v/>
      </c>
      <c r="P183" s="71">
        <f t="shared" si="49"/>
        <v>2.4302029772152962E-2</v>
      </c>
      <c r="Q183" s="80">
        <f t="shared" si="50"/>
        <v>1102.3816511246121</v>
      </c>
      <c r="R183" s="80">
        <f t="shared" si="51"/>
        <v>4027.6429183959199</v>
      </c>
      <c r="S183" s="81">
        <f t="shared" si="52"/>
        <v>-1.3272861850163409E-2</v>
      </c>
      <c r="T183" s="81">
        <f t="shared" si="53"/>
        <v>-0.25451979426034144</v>
      </c>
      <c r="U183" s="114">
        <f>IF(H183&lt;&gt;"",MAX(Q$13:Q183),"")</f>
        <v>1120.6711131337038</v>
      </c>
      <c r="V183" s="115">
        <f t="shared" si="54"/>
        <v>1.6320097658223176E-2</v>
      </c>
      <c r="W183" s="114">
        <f>IF(I183&lt;&gt;"",MAX(R$13:R183),"")</f>
        <v>5742.838654357598</v>
      </c>
      <c r="X183" s="115">
        <f t="shared" si="55"/>
        <v>0.29866688569775646</v>
      </c>
    </row>
    <row r="184" spans="2:24">
      <c r="B184" s="8">
        <f t="shared" si="58"/>
        <v>173</v>
      </c>
      <c r="D184" s="3">
        <v>44163</v>
      </c>
      <c r="E184" s="4">
        <v>17112.933593999998</v>
      </c>
      <c r="F184" s="4">
        <v>17853.939452999999</v>
      </c>
      <c r="G184" s="4">
        <v>16910.652343999998</v>
      </c>
      <c r="H184" s="4">
        <v>17717.414063</v>
      </c>
      <c r="I184" s="5">
        <v>32601040734</v>
      </c>
      <c r="J184" s="37">
        <v>17717.414063</v>
      </c>
      <c r="L184" s="51">
        <f t="shared" si="47"/>
        <v>3.5597229171640654E-2</v>
      </c>
      <c r="M184" s="71">
        <f t="shared" si="56"/>
        <v>3.5597229171640654E-2</v>
      </c>
      <c r="N184" s="71" t="str">
        <f t="shared" si="57"/>
        <v/>
      </c>
      <c r="O184" s="75">
        <f t="shared" si="48"/>
        <v>2.7714013354699394E-2</v>
      </c>
      <c r="P184" s="71" t="str">
        <f t="shared" si="49"/>
        <v/>
      </c>
      <c r="Q184" s="80">
        <f t="shared" si="50"/>
        <v>1101.9550122694782</v>
      </c>
      <c r="R184" s="80">
        <f t="shared" si="51"/>
        <v>3997.7521982251847</v>
      </c>
      <c r="S184" s="81">
        <f t="shared" si="52"/>
        <v>-3.870155628031835E-4</v>
      </c>
      <c r="T184" s="81">
        <f t="shared" si="53"/>
        <v>-7.421392803769189E-3</v>
      </c>
      <c r="U184" s="114">
        <f>IF(H184&lt;&gt;"",MAX(Q$13:Q184),"")</f>
        <v>1120.6711131337038</v>
      </c>
      <c r="V184" s="115">
        <f t="shared" si="54"/>
        <v>1.6700797089246211E-2</v>
      </c>
      <c r="W184" s="114">
        <f>IF(I184&lt;&gt;"",MAX(R$13:R184),"")</f>
        <v>5742.838654357598</v>
      </c>
      <c r="X184" s="115">
        <f t="shared" si="55"/>
        <v>0.30387175422528412</v>
      </c>
    </row>
    <row r="185" spans="2:24">
      <c r="B185" s="8">
        <f t="shared" si="58"/>
        <v>174</v>
      </c>
      <c r="D185" s="3">
        <v>44164</v>
      </c>
      <c r="E185" s="4">
        <v>17719.634765999999</v>
      </c>
      <c r="F185" s="4">
        <v>18283.628906000002</v>
      </c>
      <c r="G185" s="4">
        <v>17559.117188</v>
      </c>
      <c r="H185" s="4">
        <v>18177.484375</v>
      </c>
      <c r="I185" s="5">
        <v>31133957704</v>
      </c>
      <c r="J185" s="37">
        <v>18177.484375</v>
      </c>
      <c r="L185" s="51">
        <f t="shared" si="47"/>
        <v>2.5967125358366205E-2</v>
      </c>
      <c r="M185" s="71">
        <f t="shared" si="56"/>
        <v>2.5967125358366205E-2</v>
      </c>
      <c r="N185" s="71" t="str">
        <f t="shared" si="57"/>
        <v/>
      </c>
      <c r="O185" s="75">
        <f t="shared" si="48"/>
        <v>2.7714013354699394E-2</v>
      </c>
      <c r="P185" s="71" t="str">
        <f t="shared" si="49"/>
        <v/>
      </c>
      <c r="Q185" s="80">
        <f t="shared" si="50"/>
        <v>1108.1218558085916</v>
      </c>
      <c r="R185" s="80">
        <f t="shared" si="51"/>
        <v>4426.7666533657157</v>
      </c>
      <c r="S185" s="81">
        <f t="shared" si="52"/>
        <v>5.5962752294331786E-3</v>
      </c>
      <c r="T185" s="81">
        <f t="shared" si="53"/>
        <v>0.10731391888946828</v>
      </c>
      <c r="U185" s="114">
        <f>IF(H185&lt;&gt;"",MAX(Q$13:Q185),"")</f>
        <v>1120.6711131337038</v>
      </c>
      <c r="V185" s="115">
        <f t="shared" si="54"/>
        <v>1.1197984116875337E-2</v>
      </c>
      <c r="W185" s="114">
        <f>IF(I185&lt;&gt;"",MAX(R$13:R185),"")</f>
        <v>5742.838654357598</v>
      </c>
      <c r="X185" s="115">
        <f t="shared" si="55"/>
        <v>0.2291675041215484</v>
      </c>
    </row>
    <row r="186" spans="2:24">
      <c r="B186" s="8">
        <f t="shared" si="58"/>
        <v>175</v>
      </c>
      <c r="D186" s="3">
        <v>44165</v>
      </c>
      <c r="E186" s="4">
        <v>18178.322265999999</v>
      </c>
      <c r="F186" s="4">
        <v>19749.263672000001</v>
      </c>
      <c r="G186" s="4">
        <v>18178.322265999999</v>
      </c>
      <c r="H186" s="4">
        <v>19625.835938</v>
      </c>
      <c r="I186" s="5">
        <v>47728480399</v>
      </c>
      <c r="J186" s="37">
        <v>19625.835938</v>
      </c>
      <c r="L186" s="51">
        <f t="shared" si="47"/>
        <v>7.9678328041473012E-2</v>
      </c>
      <c r="M186" s="71">
        <f t="shared" si="56"/>
        <v>7.9678328041473012E-2</v>
      </c>
      <c r="N186" s="71" t="str">
        <f t="shared" si="57"/>
        <v/>
      </c>
      <c r="O186" s="75">
        <f t="shared" si="48"/>
        <v>2.7714013354699394E-2</v>
      </c>
      <c r="P186" s="71" t="str">
        <f t="shared" si="49"/>
        <v/>
      </c>
      <c r="Q186" s="80">
        <f t="shared" si="50"/>
        <v>1112.6455607047799</v>
      </c>
      <c r="R186" s="80">
        <f t="shared" si="51"/>
        <v>4773.3042543189222</v>
      </c>
      <c r="S186" s="81">
        <f t="shared" si="52"/>
        <v>4.0823171860349117E-3</v>
      </c>
      <c r="T186" s="81">
        <f t="shared" si="53"/>
        <v>7.8282328409998936E-2</v>
      </c>
      <c r="U186" s="114">
        <f>IF(H186&lt;&gt;"",MAX(Q$13:Q186),"")</f>
        <v>1120.6711131337038</v>
      </c>
      <c r="V186" s="115">
        <f t="shared" si="54"/>
        <v>7.1613806538496361E-3</v>
      </c>
      <c r="W186" s="114">
        <f>IF(I186&lt;&gt;"",MAX(R$13:R186),"")</f>
        <v>5742.838654357598</v>
      </c>
      <c r="X186" s="115">
        <f t="shared" si="55"/>
        <v>0.16882494153009242</v>
      </c>
    </row>
    <row r="187" spans="2:24">
      <c r="B187" s="8">
        <f t="shared" si="58"/>
        <v>176</v>
      </c>
      <c r="D187" s="3">
        <v>44166</v>
      </c>
      <c r="E187" s="4">
        <v>19633.769531000002</v>
      </c>
      <c r="F187" s="4">
        <v>19845.974609000001</v>
      </c>
      <c r="G187" s="4">
        <v>18321.921875</v>
      </c>
      <c r="H187" s="4">
        <v>18802.998047000001</v>
      </c>
      <c r="I187" s="5">
        <v>49633658712</v>
      </c>
      <c r="J187" s="37">
        <v>18802.998047000001</v>
      </c>
      <c r="L187" s="51">
        <f t="shared" si="47"/>
        <v>-4.1926259528482168E-2</v>
      </c>
      <c r="M187" s="71" t="str">
        <f t="shared" si="56"/>
        <v/>
      </c>
      <c r="N187" s="71">
        <f t="shared" si="57"/>
        <v>-4.1926259528482168E-2</v>
      </c>
      <c r="O187" s="75" t="str">
        <f t="shared" si="48"/>
        <v/>
      </c>
      <c r="P187" s="71">
        <f t="shared" si="49"/>
        <v>2.4302029772152962E-2</v>
      </c>
      <c r="Q187" s="80">
        <f t="shared" si="50"/>
        <v>1126.5829015989366</v>
      </c>
      <c r="R187" s="80">
        <f t="shared" si="51"/>
        <v>5919.870599892598</v>
      </c>
      <c r="S187" s="81">
        <f t="shared" si="52"/>
        <v>1.2526307915459167E-2</v>
      </c>
      <c r="T187" s="81">
        <f t="shared" si="53"/>
        <v>0.24020391001396013</v>
      </c>
      <c r="U187" s="114">
        <f>IF(H187&lt;&gt;"",MAX(Q$13:Q187),"")</f>
        <v>1126.5829015989366</v>
      </c>
      <c r="V187" s="115">
        <f t="shared" si="54"/>
        <v>0</v>
      </c>
      <c r="W187" s="114">
        <f>IF(I187&lt;&gt;"",MAX(R$13:R187),"")</f>
        <v>5919.870599892598</v>
      </c>
      <c r="X187" s="115">
        <f t="shared" si="55"/>
        <v>0</v>
      </c>
    </row>
    <row r="188" spans="2:24">
      <c r="B188" s="8">
        <f t="shared" si="58"/>
        <v>177</v>
      </c>
      <c r="D188" s="3">
        <v>44167</v>
      </c>
      <c r="E188" s="4">
        <v>18801.744140999999</v>
      </c>
      <c r="F188" s="4">
        <v>19308.330077999999</v>
      </c>
      <c r="G188" s="4">
        <v>18347.71875</v>
      </c>
      <c r="H188" s="4">
        <v>19201.091797000001</v>
      </c>
      <c r="I188" s="5">
        <v>37387697139</v>
      </c>
      <c r="J188" s="37">
        <v>19201.091797000001</v>
      </c>
      <c r="L188" s="51">
        <f t="shared" si="47"/>
        <v>2.1171823185053951E-2</v>
      </c>
      <c r="M188" s="71">
        <f t="shared" si="56"/>
        <v>2.1171823185053951E-2</v>
      </c>
      <c r="N188" s="71" t="str">
        <f t="shared" si="57"/>
        <v/>
      </c>
      <c r="O188" s="75">
        <f t="shared" si="48"/>
        <v>2.7714013354699394E-2</v>
      </c>
      <c r="P188" s="71" t="str">
        <f t="shared" si="49"/>
        <v/>
      </c>
      <c r="Q188" s="80">
        <f t="shared" si="50"/>
        <v>1119.1572914495487</v>
      </c>
      <c r="R188" s="80">
        <f t="shared" si="51"/>
        <v>5171.6353017317842</v>
      </c>
      <c r="S188" s="81">
        <f t="shared" si="52"/>
        <v>-6.5912682846942516E-3</v>
      </c>
      <c r="T188" s="81">
        <f t="shared" si="53"/>
        <v>-0.12639386039525735</v>
      </c>
      <c r="U188" s="114">
        <f>IF(H188&lt;&gt;"",MAX(Q$13:Q188),"")</f>
        <v>1126.5829015989366</v>
      </c>
      <c r="V188" s="115">
        <f t="shared" si="54"/>
        <v>6.5912682846942516E-3</v>
      </c>
      <c r="W188" s="114">
        <f>IF(I188&lt;&gt;"",MAX(R$13:R188),"")</f>
        <v>5919.870599892598</v>
      </c>
      <c r="X188" s="115">
        <f t="shared" si="55"/>
        <v>0.12639386039525735</v>
      </c>
    </row>
    <row r="189" spans="2:24">
      <c r="B189" s="8">
        <f t="shared" si="58"/>
        <v>178</v>
      </c>
      <c r="D189" s="3">
        <v>44168</v>
      </c>
      <c r="E189" s="4">
        <v>19205.925781000002</v>
      </c>
      <c r="F189" s="4">
        <v>19566.191406000002</v>
      </c>
      <c r="G189" s="4">
        <v>18925.785156000002</v>
      </c>
      <c r="H189" s="4">
        <v>19445.398438</v>
      </c>
      <c r="I189" s="5">
        <v>31930317405</v>
      </c>
      <c r="J189" s="37">
        <v>19445.398438</v>
      </c>
      <c r="L189" s="51">
        <f t="shared" si="47"/>
        <v>1.2723580699623094E-2</v>
      </c>
      <c r="M189" s="71">
        <f t="shared" si="56"/>
        <v>1.2723580699623094E-2</v>
      </c>
      <c r="N189" s="71" t="str">
        <f t="shared" si="57"/>
        <v/>
      </c>
      <c r="O189" s="75">
        <f t="shared" si="48"/>
        <v>2.7714013354699394E-2</v>
      </c>
      <c r="P189" s="71" t="str">
        <f t="shared" si="49"/>
        <v/>
      </c>
      <c r="Q189" s="80">
        <f t="shared" si="50"/>
        <v>1122.8823427460845</v>
      </c>
      <c r="R189" s="80">
        <f t="shared" si="51"/>
        <v>5501.7204694264065</v>
      </c>
      <c r="S189" s="81">
        <f t="shared" si="52"/>
        <v>3.3284430392364062E-3</v>
      </c>
      <c r="T189" s="81">
        <f t="shared" si="53"/>
        <v>6.3826072109935739E-2</v>
      </c>
      <c r="U189" s="114">
        <f>IF(H189&lt;&gt;"",MAX(Q$13:Q189),"")</f>
        <v>1126.5829015989366</v>
      </c>
      <c r="V189" s="115">
        <f t="shared" si="54"/>
        <v>3.284763906499899E-3</v>
      </c>
      <c r="W189" s="114">
        <f>IF(I189&lt;&gt;"",MAX(R$13:R189),"")</f>
        <v>5919.870599892598</v>
      </c>
      <c r="X189" s="115">
        <f t="shared" si="55"/>
        <v>7.0635011933162462E-2</v>
      </c>
    </row>
    <row r="190" spans="2:24">
      <c r="B190" s="8">
        <f t="shared" si="58"/>
        <v>179</v>
      </c>
      <c r="D190" s="3">
        <v>44169</v>
      </c>
      <c r="E190" s="4">
        <v>19446.966797000001</v>
      </c>
      <c r="F190" s="4">
        <v>19511.404297000001</v>
      </c>
      <c r="G190" s="4">
        <v>18697.193359000001</v>
      </c>
      <c r="H190" s="4">
        <v>18699.765625</v>
      </c>
      <c r="I190" s="5">
        <v>33872388058</v>
      </c>
      <c r="J190" s="37">
        <v>18699.765625</v>
      </c>
      <c r="L190" s="51">
        <f t="shared" si="47"/>
        <v>-3.8344949082806723E-2</v>
      </c>
      <c r="M190" s="71" t="str">
        <f t="shared" si="56"/>
        <v/>
      </c>
      <c r="N190" s="71">
        <f t="shared" si="57"/>
        <v>-3.8344949082806723E-2</v>
      </c>
      <c r="O190" s="75" t="str">
        <f t="shared" si="48"/>
        <v/>
      </c>
      <c r="P190" s="71">
        <f t="shared" si="49"/>
        <v>2.4302029772152962E-2</v>
      </c>
      <c r="Q190" s="80">
        <f t="shared" si="50"/>
        <v>1125.1284292177911</v>
      </c>
      <c r="R190" s="80">
        <f t="shared" si="51"/>
        <v>5712.7521851820329</v>
      </c>
      <c r="S190" s="81">
        <f t="shared" si="52"/>
        <v>2.0002865716222118E-3</v>
      </c>
      <c r="T190" s="81">
        <f t="shared" si="53"/>
        <v>3.8357404184445665E-2</v>
      </c>
      <c r="U190" s="114">
        <f>IF(H190&lt;&gt;"",MAX(Q$13:Q190),"")</f>
        <v>1126.5829015989366</v>
      </c>
      <c r="V190" s="115">
        <f t="shared" si="54"/>
        <v>1.291047804010903E-3</v>
      </c>
      <c r="W190" s="114">
        <f>IF(I190&lt;&gt;"",MAX(R$13:R190),"")</f>
        <v>5919.870599892598</v>
      </c>
      <c r="X190" s="115">
        <f t="shared" si="55"/>
        <v>3.4986983451010367E-2</v>
      </c>
    </row>
    <row r="191" spans="2:24">
      <c r="B191" s="8">
        <f t="shared" si="58"/>
        <v>180</v>
      </c>
      <c r="D191" s="3">
        <v>44170</v>
      </c>
      <c r="E191" s="4">
        <v>18698.384765999999</v>
      </c>
      <c r="F191" s="4">
        <v>19160.449218999998</v>
      </c>
      <c r="G191" s="4">
        <v>18590.193359000001</v>
      </c>
      <c r="H191" s="4">
        <v>19154.230468999998</v>
      </c>
      <c r="I191" s="5">
        <v>27242455064</v>
      </c>
      <c r="J191" s="37">
        <v>19154.230468999998</v>
      </c>
      <c r="L191" s="51">
        <f t="shared" si="47"/>
        <v>2.4303237436966496E-2</v>
      </c>
      <c r="M191" s="71">
        <f t="shared" si="56"/>
        <v>2.4303237436966496E-2</v>
      </c>
      <c r="N191" s="71" t="str">
        <f t="shared" si="57"/>
        <v/>
      </c>
      <c r="O191" s="75">
        <f t="shared" si="48"/>
        <v>2.7714013354699394E-2</v>
      </c>
      <c r="P191" s="71" t="str">
        <f t="shared" si="49"/>
        <v/>
      </c>
      <c r="Q191" s="80">
        <f t="shared" si="50"/>
        <v>1118.3458771788194</v>
      </c>
      <c r="R191" s="80">
        <f t="shared" si="51"/>
        <v>5052.3729473164776</v>
      </c>
      <c r="S191" s="81">
        <f t="shared" si="52"/>
        <v>-6.0282469652704895E-3</v>
      </c>
      <c r="T191" s="81">
        <f t="shared" si="53"/>
        <v>-0.11559738921959084</v>
      </c>
      <c r="U191" s="114">
        <f>IF(H191&lt;&gt;"",MAX(Q$13:Q191),"")</f>
        <v>1126.5829015989366</v>
      </c>
      <c r="V191" s="115">
        <f t="shared" si="54"/>
        <v>7.3115120142748236E-3</v>
      </c>
      <c r="W191" s="114">
        <f>IF(I191&lt;&gt;"",MAX(R$13:R191),"")</f>
        <v>5919.870599892598</v>
      </c>
      <c r="X191" s="115">
        <f t="shared" si="55"/>
        <v>0.14653996872699537</v>
      </c>
    </row>
    <row r="192" spans="2:24">
      <c r="B192" s="8">
        <f t="shared" si="58"/>
        <v>181</v>
      </c>
      <c r="D192" s="3">
        <v>44171</v>
      </c>
      <c r="E192" s="4">
        <v>19154.179688</v>
      </c>
      <c r="F192" s="4">
        <v>19390.5</v>
      </c>
      <c r="G192" s="4">
        <v>18897.894531000002</v>
      </c>
      <c r="H192" s="4">
        <v>19345.121093999998</v>
      </c>
      <c r="I192" s="5">
        <v>25293775714</v>
      </c>
      <c r="J192" s="37">
        <v>19345.121093999998</v>
      </c>
      <c r="L192" s="51">
        <f t="shared" si="47"/>
        <v>9.9659772450240158E-3</v>
      </c>
      <c r="M192" s="71">
        <f t="shared" si="56"/>
        <v>9.9659772450240158E-3</v>
      </c>
      <c r="N192" s="71" t="str">
        <f t="shared" si="57"/>
        <v/>
      </c>
      <c r="O192" s="75">
        <f t="shared" si="48"/>
        <v>2.7714013354699394E-2</v>
      </c>
      <c r="P192" s="71" t="str">
        <f t="shared" si="49"/>
        <v/>
      </c>
      <c r="Q192" s="80">
        <f t="shared" si="50"/>
        <v>1122.6187812390024</v>
      </c>
      <c r="R192" s="80">
        <f t="shared" si="51"/>
        <v>5422.5413893726018</v>
      </c>
      <c r="S192" s="81">
        <f t="shared" si="52"/>
        <v>3.8207357378219342E-3</v>
      </c>
      <c r="T192" s="81">
        <f t="shared" si="53"/>
        <v>7.3266254474095405E-2</v>
      </c>
      <c r="U192" s="114">
        <f>IF(H192&lt;&gt;"",MAX(Q$13:Q192),"")</f>
        <v>1126.5829015989366</v>
      </c>
      <c r="V192" s="115">
        <f t="shared" si="54"/>
        <v>3.518711631703253E-3</v>
      </c>
      <c r="W192" s="114">
        <f>IF(I192&lt;&gt;"",MAX(R$13:R192),"")</f>
        <v>5919.870599892598</v>
      </c>
      <c r="X192" s="115">
        <f t="shared" si="55"/>
        <v>8.401014889227798E-2</v>
      </c>
    </row>
    <row r="193" spans="2:24">
      <c r="B193" s="8">
        <f t="shared" si="58"/>
        <v>182</v>
      </c>
      <c r="D193" s="3">
        <v>44172</v>
      </c>
      <c r="E193" s="4">
        <v>19343.128906000002</v>
      </c>
      <c r="F193" s="4">
        <v>19411.828125</v>
      </c>
      <c r="G193" s="4">
        <v>18931.142577999999</v>
      </c>
      <c r="H193" s="4">
        <v>19191.630859000001</v>
      </c>
      <c r="I193" s="5">
        <v>26896357742</v>
      </c>
      <c r="J193" s="37">
        <v>19191.630859000001</v>
      </c>
      <c r="L193" s="51">
        <f t="shared" si="47"/>
        <v>-7.9343124426138889E-3</v>
      </c>
      <c r="M193" s="71" t="str">
        <f t="shared" si="56"/>
        <v/>
      </c>
      <c r="N193" s="71">
        <f t="shared" si="57"/>
        <v>-7.9343124426138889E-3</v>
      </c>
      <c r="O193" s="75" t="str">
        <f t="shared" si="48"/>
        <v/>
      </c>
      <c r="P193" s="71">
        <f t="shared" si="49"/>
        <v>2.4302029772152962E-2</v>
      </c>
      <c r="Q193" s="80">
        <f t="shared" si="50"/>
        <v>1124.3776566017657</v>
      </c>
      <c r="R193" s="80">
        <f t="shared" si="51"/>
        <v>5585.4569724159055</v>
      </c>
      <c r="S193" s="81">
        <f t="shared" si="52"/>
        <v>1.5667610342506855E-3</v>
      </c>
      <c r="T193" s="81">
        <f t="shared" si="53"/>
        <v>3.0044138226882788E-2</v>
      </c>
      <c r="U193" s="114">
        <f>IF(H193&lt;&gt;"",MAX(Q$13:Q193),"")</f>
        <v>1126.5829015989366</v>
      </c>
      <c r="V193" s="115">
        <f t="shared" si="54"/>
        <v>1.9574635777278582E-3</v>
      </c>
      <c r="W193" s="114">
        <f>IF(I193&lt;&gt;"",MAX(R$13:R193),"")</f>
        <v>5919.870599892598</v>
      </c>
      <c r="X193" s="115">
        <f t="shared" si="55"/>
        <v>5.6490023191175798E-2</v>
      </c>
    </row>
    <row r="194" spans="2:24">
      <c r="B194" s="8">
        <f t="shared" si="58"/>
        <v>183</v>
      </c>
      <c r="D194" s="3">
        <v>44173</v>
      </c>
      <c r="E194" s="4">
        <v>19191.529297000001</v>
      </c>
      <c r="F194" s="4">
        <v>19283.478515999999</v>
      </c>
      <c r="G194" s="4">
        <v>18269.945313</v>
      </c>
      <c r="H194" s="4">
        <v>18321.144531000002</v>
      </c>
      <c r="I194" s="5">
        <v>31692288756</v>
      </c>
      <c r="J194" s="37">
        <v>18321.144531000002</v>
      </c>
      <c r="L194" s="51">
        <f t="shared" si="47"/>
        <v>-4.5357600633079143E-2</v>
      </c>
      <c r="M194" s="71" t="str">
        <f t="shared" si="56"/>
        <v/>
      </c>
      <c r="N194" s="71">
        <f t="shared" si="57"/>
        <v>-4.5357600633079143E-2</v>
      </c>
      <c r="O194" s="75" t="str">
        <f t="shared" si="48"/>
        <v/>
      </c>
      <c r="P194" s="71">
        <f t="shared" si="49"/>
        <v>2.4302029772152962E-2</v>
      </c>
      <c r="Q194" s="80">
        <f t="shared" si="50"/>
        <v>1122.9751517381146</v>
      </c>
      <c r="R194" s="80">
        <f t="shared" si="51"/>
        <v>5451.8565383467449</v>
      </c>
      <c r="S194" s="81">
        <f t="shared" si="52"/>
        <v>-1.2473610227100584E-3</v>
      </c>
      <c r="T194" s="81">
        <f t="shared" si="53"/>
        <v>-2.3919338154237635E-2</v>
      </c>
      <c r="U194" s="114">
        <f>IF(H194&lt;&gt;"",MAX(Q$13:Q194),"")</f>
        <v>1126.5829015989366</v>
      </c>
      <c r="V194" s="115">
        <f t="shared" si="54"/>
        <v>3.202382936667636E-3</v>
      </c>
      <c r="W194" s="114">
        <f>IF(I194&lt;&gt;"",MAX(R$13:R194),"")</f>
        <v>5919.870599892598</v>
      </c>
      <c r="X194" s="115">
        <f t="shared" si="55"/>
        <v>7.905815737836297E-2</v>
      </c>
    </row>
    <row r="195" spans="2:24">
      <c r="B195" s="8">
        <f t="shared" si="58"/>
        <v>184</v>
      </c>
      <c r="D195" s="3">
        <v>44174</v>
      </c>
      <c r="E195" s="4">
        <v>18320.884765999999</v>
      </c>
      <c r="F195" s="4">
        <v>18626.292968999998</v>
      </c>
      <c r="G195" s="4">
        <v>17935.546875</v>
      </c>
      <c r="H195" s="4">
        <v>18553.916015999999</v>
      </c>
      <c r="I195" s="5">
        <v>34420373071</v>
      </c>
      <c r="J195" s="37">
        <v>18553.916015999999</v>
      </c>
      <c r="L195" s="51">
        <f t="shared" si="47"/>
        <v>1.2705073343324269E-2</v>
      </c>
      <c r="M195" s="71">
        <f t="shared" si="56"/>
        <v>1.2705073343324269E-2</v>
      </c>
      <c r="N195" s="71" t="str">
        <f t="shared" si="57"/>
        <v/>
      </c>
      <c r="O195" s="75">
        <f t="shared" si="48"/>
        <v>2.7714013354699394E-2</v>
      </c>
      <c r="P195" s="71" t="str">
        <f t="shared" si="49"/>
        <v/>
      </c>
      <c r="Q195" s="80">
        <f t="shared" si="50"/>
        <v>1114.9675384750656</v>
      </c>
      <c r="R195" s="80">
        <f t="shared" si="51"/>
        <v>4706.3793609901122</v>
      </c>
      <c r="S195" s="81">
        <f t="shared" si="52"/>
        <v>-7.1307127772640699E-3</v>
      </c>
      <c r="T195" s="81">
        <f t="shared" si="53"/>
        <v>-0.13673822341310105</v>
      </c>
      <c r="U195" s="114">
        <f>IF(H195&lt;&gt;"",MAX(Q$13:Q195),"")</f>
        <v>1126.5829015989366</v>
      </c>
      <c r="V195" s="115">
        <f t="shared" si="54"/>
        <v>1.0310260441007579E-2</v>
      </c>
      <c r="W195" s="114">
        <f>IF(I195&lt;&gt;"",MAX(R$13:R195),"")</f>
        <v>5919.870599892598</v>
      </c>
      <c r="X195" s="115">
        <f t="shared" si="55"/>
        <v>0.20498610880523327</v>
      </c>
    </row>
    <row r="196" spans="2:24">
      <c r="B196" s="8">
        <f t="shared" si="58"/>
        <v>185</v>
      </c>
      <c r="D196" s="3">
        <v>44175</v>
      </c>
      <c r="E196" s="4">
        <v>18553.298827999999</v>
      </c>
      <c r="F196" s="4">
        <v>18553.298827999999</v>
      </c>
      <c r="G196" s="4">
        <v>17957.064452999999</v>
      </c>
      <c r="H196" s="4">
        <v>18264.992188</v>
      </c>
      <c r="I196" s="5">
        <v>25547132265</v>
      </c>
      <c r="J196" s="37">
        <v>18264.992188</v>
      </c>
      <c r="L196" s="51">
        <f t="shared" si="47"/>
        <v>-1.5572121149564633E-2</v>
      </c>
      <c r="M196" s="71" t="str">
        <f t="shared" si="56"/>
        <v/>
      </c>
      <c r="N196" s="71">
        <f t="shared" si="57"/>
        <v>-1.5572121149564633E-2</v>
      </c>
      <c r="O196" s="75" t="str">
        <f t="shared" si="48"/>
        <v/>
      </c>
      <c r="P196" s="71">
        <f t="shared" si="49"/>
        <v>2.4302029772152962E-2</v>
      </c>
      <c r="Q196" s="80">
        <f t="shared" si="50"/>
        <v>1117.1945490055746</v>
      </c>
      <c r="R196" s="80">
        <f t="shared" si="51"/>
        <v>4886.6412706210913</v>
      </c>
      <c r="S196" s="81">
        <f t="shared" si="52"/>
        <v>1.9973770120293999E-3</v>
      </c>
      <c r="T196" s="81">
        <f t="shared" si="53"/>
        <v>3.8301610602222258E-2</v>
      </c>
      <c r="U196" s="114">
        <f>IF(H196&lt;&gt;"",MAX(Q$13:Q196),"")</f>
        <v>1126.5829015989366</v>
      </c>
      <c r="V196" s="115">
        <f t="shared" si="54"/>
        <v>8.3334769061711444E-3</v>
      </c>
      <c r="W196" s="114">
        <f>IF(I196&lt;&gt;"",MAX(R$13:R196),"")</f>
        <v>5919.870599892598</v>
      </c>
      <c r="X196" s="115">
        <f t="shared" si="55"/>
        <v>0.17453579632133376</v>
      </c>
    </row>
    <row r="197" spans="2:24">
      <c r="B197" s="8">
        <f t="shared" si="58"/>
        <v>186</v>
      </c>
      <c r="D197" s="3">
        <v>44176</v>
      </c>
      <c r="E197" s="4">
        <v>18263.929688</v>
      </c>
      <c r="F197" s="4">
        <v>18268.453125</v>
      </c>
      <c r="G197" s="4">
        <v>17619.533202999999</v>
      </c>
      <c r="H197" s="4">
        <v>18058.904297000001</v>
      </c>
      <c r="I197" s="5">
        <v>27919640985</v>
      </c>
      <c r="J197" s="37">
        <v>18058.904297000001</v>
      </c>
      <c r="L197" s="51">
        <f t="shared" si="47"/>
        <v>-1.1283218130002659E-2</v>
      </c>
      <c r="M197" s="71" t="str">
        <f t="shared" si="56"/>
        <v/>
      </c>
      <c r="N197" s="71">
        <f t="shared" si="57"/>
        <v>-1.1283218130002659E-2</v>
      </c>
      <c r="O197" s="75" t="str">
        <f t="shared" si="48"/>
        <v/>
      </c>
      <c r="P197" s="71">
        <f t="shared" si="49"/>
        <v>2.4302029772152962E-2</v>
      </c>
      <c r="Q197" s="80">
        <f t="shared" si="50"/>
        <v>1114.4595356423547</v>
      </c>
      <c r="R197" s="80">
        <f t="shared" si="51"/>
        <v>4657.2387991013775</v>
      </c>
      <c r="S197" s="81">
        <f t="shared" si="52"/>
        <v>-2.4481084030121281E-3</v>
      </c>
      <c r="T197" s="81">
        <f t="shared" si="53"/>
        <v>-4.6944815224907344E-2</v>
      </c>
      <c r="U197" s="114">
        <f>IF(H197&lt;&gt;"",MAX(Q$13:Q197),"")</f>
        <v>1126.5829015989366</v>
      </c>
      <c r="V197" s="115">
        <f t="shared" si="54"/>
        <v>1.0761184054342898E-2</v>
      </c>
      <c r="W197" s="114">
        <f>IF(I197&lt;&gt;"",MAX(R$13:R197),"")</f>
        <v>5919.870599892598</v>
      </c>
      <c r="X197" s="115">
        <f t="shared" si="55"/>
        <v>0.21328706083780413</v>
      </c>
    </row>
    <row r="198" spans="2:24">
      <c r="B198" s="8">
        <f t="shared" si="58"/>
        <v>187</v>
      </c>
      <c r="D198" s="3">
        <v>44177</v>
      </c>
      <c r="E198" s="4">
        <v>18051.320313</v>
      </c>
      <c r="F198" s="4">
        <v>18919.550781000002</v>
      </c>
      <c r="G198" s="4">
        <v>18046.041015999999</v>
      </c>
      <c r="H198" s="4">
        <v>18803.65625</v>
      </c>
      <c r="I198" s="5">
        <v>21752580802</v>
      </c>
      <c r="J198" s="37">
        <v>18803.65625</v>
      </c>
      <c r="L198" s="51">
        <f t="shared" si="47"/>
        <v>4.124015171417228E-2</v>
      </c>
      <c r="M198" s="71">
        <f t="shared" si="56"/>
        <v>4.124015171417228E-2</v>
      </c>
      <c r="N198" s="71" t="str">
        <f t="shared" si="57"/>
        <v/>
      </c>
      <c r="O198" s="75">
        <f t="shared" si="48"/>
        <v>2.7714013354699394E-2</v>
      </c>
      <c r="P198" s="71" t="str">
        <f t="shared" si="49"/>
        <v/>
      </c>
      <c r="Q198" s="80">
        <f t="shared" si="50"/>
        <v>1112.4826563173783</v>
      </c>
      <c r="R198" s="80">
        <f t="shared" si="51"/>
        <v>4498.8219572155003</v>
      </c>
      <c r="S198" s="81">
        <f t="shared" si="52"/>
        <v>-1.7738457626790272E-3</v>
      </c>
      <c r="T198" s="81">
        <f t="shared" si="53"/>
        <v>-3.4015185546518278E-2</v>
      </c>
      <c r="U198" s="114">
        <f>IF(H198&lt;&gt;"",MAX(Q$13:Q198),"")</f>
        <v>1126.5829015989366</v>
      </c>
      <c r="V198" s="115">
        <f t="shared" si="54"/>
        <v>1.2515941136285735E-2</v>
      </c>
      <c r="W198" s="114">
        <f>IF(I198&lt;&gt;"",MAX(R$13:R198),"")</f>
        <v>5919.870599892598</v>
      </c>
      <c r="X198" s="115">
        <f t="shared" si="55"/>
        <v>0.24004724743525296</v>
      </c>
    </row>
    <row r="199" spans="2:24">
      <c r="B199" s="8">
        <f t="shared" si="58"/>
        <v>188</v>
      </c>
      <c r="D199" s="3">
        <v>44178</v>
      </c>
      <c r="E199" s="4">
        <v>18806.765625</v>
      </c>
      <c r="F199" s="4">
        <v>19381.535156000002</v>
      </c>
      <c r="G199" s="4">
        <v>18734.332031000002</v>
      </c>
      <c r="H199" s="4">
        <v>19142.382813</v>
      </c>
      <c r="I199" s="5">
        <v>25450468637</v>
      </c>
      <c r="J199" s="37">
        <v>19142.382813</v>
      </c>
      <c r="L199" s="51">
        <f t="shared" si="47"/>
        <v>1.8013867010571394E-2</v>
      </c>
      <c r="M199" s="71">
        <f t="shared" si="56"/>
        <v>1.8013867010571394E-2</v>
      </c>
      <c r="N199" s="71" t="str">
        <f t="shared" si="57"/>
        <v/>
      </c>
      <c r="O199" s="75">
        <f t="shared" si="48"/>
        <v>2.7714013354699394E-2</v>
      </c>
      <c r="P199" s="71" t="str">
        <f t="shared" si="49"/>
        <v/>
      </c>
      <c r="Q199" s="80">
        <f t="shared" si="50"/>
        <v>1119.6953314930611</v>
      </c>
      <c r="R199" s="80">
        <f t="shared" si="51"/>
        <v>5058.1401176325062</v>
      </c>
      <c r="S199" s="81">
        <f t="shared" si="52"/>
        <v>6.48340460386021E-3</v>
      </c>
      <c r="T199" s="81">
        <f t="shared" si="53"/>
        <v>0.12432547136477257</v>
      </c>
      <c r="U199" s="114">
        <f>IF(H199&lt;&gt;"",MAX(Q$13:Q199),"")</f>
        <v>1126.5829015989366</v>
      </c>
      <c r="V199" s="115">
        <f t="shared" si="54"/>
        <v>6.1136824428100756E-3</v>
      </c>
      <c r="W199" s="114">
        <f>IF(I199&lt;&gt;"",MAX(R$13:R199),"")</f>
        <v>5919.870599892598</v>
      </c>
      <c r="X199" s="115">
        <f t="shared" si="55"/>
        <v>0.14556576325768433</v>
      </c>
    </row>
    <row r="200" spans="2:24">
      <c r="B200" s="8">
        <f t="shared" si="58"/>
        <v>189</v>
      </c>
      <c r="D200" s="3">
        <v>44179</v>
      </c>
      <c r="E200" s="4">
        <v>19144.492188</v>
      </c>
      <c r="F200" s="4">
        <v>19305.099609000001</v>
      </c>
      <c r="G200" s="4">
        <v>19012.708984000001</v>
      </c>
      <c r="H200" s="4">
        <v>19246.644531000002</v>
      </c>
      <c r="I200" s="5">
        <v>22473997681</v>
      </c>
      <c r="J200" s="37">
        <v>19246.644531000002</v>
      </c>
      <c r="L200" s="51">
        <f t="shared" si="47"/>
        <v>5.4466426159440751E-3</v>
      </c>
      <c r="M200" s="71">
        <f t="shared" si="56"/>
        <v>5.4466426159440751E-3</v>
      </c>
      <c r="N200" s="71" t="str">
        <f t="shared" si="57"/>
        <v/>
      </c>
      <c r="O200" s="75">
        <f t="shared" si="48"/>
        <v>2.7714013354699394E-2</v>
      </c>
      <c r="P200" s="71" t="str">
        <f t="shared" si="49"/>
        <v/>
      </c>
      <c r="Q200" s="80">
        <f t="shared" si="50"/>
        <v>1122.8662836567728</v>
      </c>
      <c r="R200" s="80">
        <f t="shared" si="51"/>
        <v>5332.826840535151</v>
      </c>
      <c r="S200" s="81">
        <f t="shared" si="52"/>
        <v>2.8319776590328694E-3</v>
      </c>
      <c r="T200" s="81">
        <f t="shared" si="53"/>
        <v>5.4305874593132852E-2</v>
      </c>
      <c r="U200" s="114">
        <f>IF(H200&lt;&gt;"",MAX(Q$13:Q200),"")</f>
        <v>1126.5829015989366</v>
      </c>
      <c r="V200" s="115">
        <f t="shared" si="54"/>
        <v>3.2990185958697849E-3</v>
      </c>
      <c r="W200" s="114">
        <f>IF(I200&lt;&gt;"",MAX(R$13:R200),"")</f>
        <v>5919.870599892598</v>
      </c>
      <c r="X200" s="115">
        <f t="shared" si="55"/>
        <v>9.9164964749076989E-2</v>
      </c>
    </row>
    <row r="201" spans="2:24">
      <c r="B201" s="8">
        <f t="shared" si="58"/>
        <v>190</v>
      </c>
      <c r="D201" s="3">
        <v>44180</v>
      </c>
      <c r="E201" s="4">
        <v>19246.919922000001</v>
      </c>
      <c r="F201" s="4">
        <v>19525.007813</v>
      </c>
      <c r="G201" s="4">
        <v>19079.841797000001</v>
      </c>
      <c r="H201" s="4">
        <v>19417.076172000001</v>
      </c>
      <c r="I201" s="5">
        <v>26741982541</v>
      </c>
      <c r="J201" s="37">
        <v>19417.076172000001</v>
      </c>
      <c r="L201" s="51">
        <f t="shared" si="47"/>
        <v>8.8551352795802618E-3</v>
      </c>
      <c r="M201" s="71">
        <f t="shared" si="56"/>
        <v>8.8551352795802618E-3</v>
      </c>
      <c r="N201" s="71" t="str">
        <f t="shared" si="57"/>
        <v/>
      </c>
      <c r="O201" s="75">
        <f t="shared" si="48"/>
        <v>2.7714013354699394E-2</v>
      </c>
      <c r="P201" s="71" t="str">
        <f t="shared" si="49"/>
        <v/>
      </c>
      <c r="Q201" s="80">
        <f t="shared" si="50"/>
        <v>1123.8277626321801</v>
      </c>
      <c r="R201" s="80">
        <f t="shared" si="51"/>
        <v>5420.390967520525</v>
      </c>
      <c r="S201" s="81">
        <f t="shared" si="52"/>
        <v>8.5627201511129236E-4</v>
      </c>
      <c r="T201" s="81">
        <f t="shared" si="53"/>
        <v>1.6419833158615615E-2</v>
      </c>
      <c r="U201" s="114">
        <f>IF(H201&lt;&gt;"",MAX(Q$13:Q201),"")</f>
        <v>1126.5829015989366</v>
      </c>
      <c r="V201" s="115">
        <f t="shared" si="54"/>
        <v>2.4455714380594573E-3</v>
      </c>
      <c r="W201" s="114">
        <f>IF(I201&lt;&gt;"",MAX(R$13:R201),"")</f>
        <v>5919.870599892598</v>
      </c>
      <c r="X201" s="115">
        <f t="shared" si="55"/>
        <v>8.4373403766821342E-2</v>
      </c>
    </row>
    <row r="202" spans="2:24">
      <c r="B202" s="8">
        <f t="shared" si="58"/>
        <v>191</v>
      </c>
      <c r="D202" s="3">
        <v>44181</v>
      </c>
      <c r="E202" s="4">
        <v>19418.818359000001</v>
      </c>
      <c r="F202" s="4">
        <v>21458.908202999999</v>
      </c>
      <c r="G202" s="4">
        <v>19298.316406000002</v>
      </c>
      <c r="H202" s="4">
        <v>21310.597656000002</v>
      </c>
      <c r="I202" s="5">
        <v>44409011479</v>
      </c>
      <c r="J202" s="37">
        <v>21310.597656000002</v>
      </c>
      <c r="L202" s="51">
        <f t="shared" ref="L202:L263" si="59">IF(H202&lt;&gt;"",J202/J201-1,"")</f>
        <v>9.7518363075204562E-2</v>
      </c>
      <c r="M202" s="71">
        <f t="shared" si="56"/>
        <v>9.7518363075204562E-2</v>
      </c>
      <c r="N202" s="71" t="str">
        <f t="shared" si="57"/>
        <v/>
      </c>
      <c r="O202" s="75">
        <f t="shared" ref="O202:O263" si="60">IF(M202&lt;&gt;"",Q$4,"")</f>
        <v>2.7714013354699394E-2</v>
      </c>
      <c r="P202" s="71" t="str">
        <f t="shared" ref="P202:P263" si="61">IF(N202&lt;&gt;"",Q$6,"")</f>
        <v/>
      </c>
      <c r="Q202" s="80">
        <f t="shared" ref="Q202:Q263" si="62">IF($H201&lt;&gt;"",Q201*(1+S$9*$L201),"")</f>
        <v>1125.392270774003</v>
      </c>
      <c r="R202" s="80">
        <f t="shared" ref="R202:R263" si="63">IF($H201&lt;&gt;"",R201*(1+T$9*$L201),"")</f>
        <v>5565.0900153670964</v>
      </c>
      <c r="S202" s="81">
        <f t="shared" ref="S202:S263" si="64">IF($J201&lt;&gt;"",Q202/Q201-1,"")</f>
        <v>1.3921244819210532E-3</v>
      </c>
      <c r="T202" s="81">
        <f t="shared" ref="T202:T263" si="65">IF($J201&lt;&gt;"",R202/R201-1,"")</f>
        <v>2.6695315654096108E-2</v>
      </c>
      <c r="U202" s="114">
        <f>IF(H202&lt;&gt;"",MAX(Q$13:Q202),"")</f>
        <v>1126.5829015989366</v>
      </c>
      <c r="V202" s="115">
        <f t="shared" ref="V202:V263" si="66">IF(H202&lt;&gt;"",1-Q202/U202,"")</f>
        <v>1.0568514960095365E-3</v>
      </c>
      <c r="W202" s="114">
        <f>IF(I202&lt;&gt;"",MAX(R$13:R202),"")</f>
        <v>5919.870599892598</v>
      </c>
      <c r="X202" s="115">
        <f t="shared" ref="X202:X263" si="67">IF(H202&lt;&gt;"",1-R202/W202,"")</f>
        <v>5.9930462759091085E-2</v>
      </c>
    </row>
    <row r="203" spans="2:24">
      <c r="B203" s="8">
        <f t="shared" si="58"/>
        <v>192</v>
      </c>
      <c r="D203" s="3">
        <v>44182</v>
      </c>
      <c r="E203" s="4">
        <v>21308.351563</v>
      </c>
      <c r="F203" s="4">
        <v>23642.660156000002</v>
      </c>
      <c r="G203" s="4">
        <v>21234.675781000002</v>
      </c>
      <c r="H203" s="4">
        <v>22805.162109000001</v>
      </c>
      <c r="I203" s="5">
        <v>71378606374</v>
      </c>
      <c r="J203" s="37">
        <v>22805.162109000001</v>
      </c>
      <c r="L203" s="51">
        <f t="shared" si="59"/>
        <v>7.013245133363033E-2</v>
      </c>
      <c r="M203" s="71">
        <f t="shared" si="56"/>
        <v>7.013245133363033E-2</v>
      </c>
      <c r="N203" s="71" t="str">
        <f t="shared" si="57"/>
        <v/>
      </c>
      <c r="O203" s="75">
        <f t="shared" si="60"/>
        <v>2.7714013354699394E-2</v>
      </c>
      <c r="P203" s="71" t="str">
        <f t="shared" si="61"/>
        <v/>
      </c>
      <c r="Q203" s="80">
        <f t="shared" si="62"/>
        <v>1142.6456115997175</v>
      </c>
      <c r="R203" s="80">
        <f t="shared" si="63"/>
        <v>7201.1471131517383</v>
      </c>
      <c r="S203" s="81">
        <f t="shared" si="64"/>
        <v>1.5330957279321211E-2</v>
      </c>
      <c r="T203" s="81">
        <f t="shared" si="65"/>
        <v>0.2939857384636968</v>
      </c>
      <c r="U203" s="114">
        <f>IF(H203&lt;&gt;"",MAX(Q$13:Q203),"")</f>
        <v>1142.6456115997175</v>
      </c>
      <c r="V203" s="115">
        <f t="shared" si="66"/>
        <v>0</v>
      </c>
      <c r="W203" s="114">
        <f>IF(I203&lt;&gt;"",MAX(R$13:R203),"")</f>
        <v>7201.1471131517383</v>
      </c>
      <c r="X203" s="115">
        <f t="shared" si="67"/>
        <v>0</v>
      </c>
    </row>
    <row r="204" spans="2:24">
      <c r="B204" s="8">
        <f t="shared" si="58"/>
        <v>193</v>
      </c>
      <c r="D204" s="3">
        <v>44183</v>
      </c>
      <c r="E204" s="4">
        <v>22806.796875</v>
      </c>
      <c r="F204" s="4">
        <v>23238.601563</v>
      </c>
      <c r="G204" s="4">
        <v>22399.8125</v>
      </c>
      <c r="H204" s="4">
        <v>23137.960938</v>
      </c>
      <c r="I204" s="5">
        <v>40387896275</v>
      </c>
      <c r="J204" s="37">
        <v>23137.960938</v>
      </c>
      <c r="L204" s="51">
        <f t="shared" si="59"/>
        <v>1.4593135861492579E-2</v>
      </c>
      <c r="M204" s="71">
        <f t="shared" si="56"/>
        <v>1.4593135861492579E-2</v>
      </c>
      <c r="N204" s="71" t="str">
        <f t="shared" si="57"/>
        <v/>
      </c>
      <c r="O204" s="75">
        <f t="shared" si="60"/>
        <v>2.7714013354699394E-2</v>
      </c>
      <c r="P204" s="71" t="str">
        <f t="shared" si="61"/>
        <v/>
      </c>
      <c r="Q204" s="80">
        <f t="shared" si="62"/>
        <v>1155.2439551113503</v>
      </c>
      <c r="R204" s="80">
        <f t="shared" si="63"/>
        <v>8723.658545838809</v>
      </c>
      <c r="S204" s="81">
        <f t="shared" si="64"/>
        <v>1.1025591297720849E-2</v>
      </c>
      <c r="T204" s="81">
        <f t="shared" si="65"/>
        <v>0.2114262365097983</v>
      </c>
      <c r="U204" s="114">
        <f>IF(H204&lt;&gt;"",MAX(Q$13:Q204),"")</f>
        <v>1155.2439551113503</v>
      </c>
      <c r="V204" s="115">
        <f t="shared" si="66"/>
        <v>0</v>
      </c>
      <c r="W204" s="114">
        <f>IF(I204&lt;&gt;"",MAX(R$13:R204),"")</f>
        <v>8723.658545838809</v>
      </c>
      <c r="X204" s="115">
        <f t="shared" si="67"/>
        <v>0</v>
      </c>
    </row>
    <row r="205" spans="2:24">
      <c r="B205" s="8">
        <f t="shared" si="58"/>
        <v>194</v>
      </c>
      <c r="D205" s="3">
        <v>44184</v>
      </c>
      <c r="E205" s="4">
        <v>23132.865234000001</v>
      </c>
      <c r="F205" s="4">
        <v>24085.855468999998</v>
      </c>
      <c r="G205" s="4">
        <v>22826.472656000002</v>
      </c>
      <c r="H205" s="4">
        <v>23869.832031000002</v>
      </c>
      <c r="I205" s="5">
        <v>38487546580</v>
      </c>
      <c r="J205" s="37">
        <v>23869.832031000002</v>
      </c>
      <c r="L205" s="51">
        <f t="shared" si="59"/>
        <v>3.163075151527428E-2</v>
      </c>
      <c r="M205" s="71">
        <f t="shared" ref="M205:M268" si="68">IF($L205&gt;0,$L205,"")</f>
        <v>3.163075151527428E-2</v>
      </c>
      <c r="N205" s="71" t="str">
        <f t="shared" ref="N205:N268" si="69">IF($L205&lt;0,$L205,"")</f>
        <v/>
      </c>
      <c r="O205" s="75">
        <f t="shared" si="60"/>
        <v>2.7714013354699394E-2</v>
      </c>
      <c r="P205" s="71" t="str">
        <f t="shared" si="61"/>
        <v/>
      </c>
      <c r="Q205" s="80">
        <f t="shared" si="62"/>
        <v>1157.8943171424357</v>
      </c>
      <c r="R205" s="80">
        <f t="shared" si="63"/>
        <v>9107.4427927404358</v>
      </c>
      <c r="S205" s="81">
        <f t="shared" si="64"/>
        <v>2.2942011679516483E-3</v>
      </c>
      <c r="T205" s="81">
        <f t="shared" si="65"/>
        <v>4.3993497095859091E-2</v>
      </c>
      <c r="U205" s="114">
        <f>IF(H205&lt;&gt;"",MAX(Q$13:Q205),"")</f>
        <v>1157.8943171424357</v>
      </c>
      <c r="V205" s="115">
        <f t="shared" si="66"/>
        <v>0</v>
      </c>
      <c r="W205" s="114">
        <f>IF(I205&lt;&gt;"",MAX(R$13:R205),"")</f>
        <v>9107.4427927404358</v>
      </c>
      <c r="X205" s="115">
        <f t="shared" si="67"/>
        <v>0</v>
      </c>
    </row>
    <row r="206" spans="2:24">
      <c r="B206" s="8">
        <f t="shared" ref="B206:B269" si="70">1+B205</f>
        <v>195</v>
      </c>
      <c r="D206" s="3">
        <v>44185</v>
      </c>
      <c r="E206" s="4">
        <v>23861.765625</v>
      </c>
      <c r="F206" s="4">
        <v>24209.660156000002</v>
      </c>
      <c r="G206" s="4">
        <v>23147.710938</v>
      </c>
      <c r="H206" s="4">
        <v>23477.294922000001</v>
      </c>
      <c r="I206" s="5">
        <v>37844228422</v>
      </c>
      <c r="J206" s="37">
        <v>23477.294922000001</v>
      </c>
      <c r="L206" s="51">
        <f t="shared" si="59"/>
        <v>-1.6444904534318017E-2</v>
      </c>
      <c r="M206" s="71" t="str">
        <f t="shared" si="68"/>
        <v/>
      </c>
      <c r="N206" s="71">
        <f t="shared" si="69"/>
        <v>-1.6444904534318017E-2</v>
      </c>
      <c r="O206" s="75" t="str">
        <f t="shared" si="60"/>
        <v/>
      </c>
      <c r="P206" s="71">
        <f t="shared" si="61"/>
        <v>2.4302029772152962E-2</v>
      </c>
      <c r="Q206" s="80">
        <f t="shared" si="62"/>
        <v>1163.6521798296365</v>
      </c>
      <c r="R206" s="80">
        <f t="shared" si="63"/>
        <v>9975.8947985891718</v>
      </c>
      <c r="S206" s="81">
        <f t="shared" si="64"/>
        <v>4.9727013959361965E-3</v>
      </c>
      <c r="T206" s="81">
        <f t="shared" si="65"/>
        <v>9.535629546210056E-2</v>
      </c>
      <c r="U206" s="114">
        <f>IF(H206&lt;&gt;"",MAX(Q$13:Q206),"")</f>
        <v>1163.6521798296365</v>
      </c>
      <c r="V206" s="115">
        <f t="shared" si="66"/>
        <v>0</v>
      </c>
      <c r="W206" s="114">
        <f>IF(I206&lt;&gt;"",MAX(R$13:R206),"")</f>
        <v>9975.8947985891718</v>
      </c>
      <c r="X206" s="115">
        <f t="shared" si="67"/>
        <v>0</v>
      </c>
    </row>
    <row r="207" spans="2:24">
      <c r="B207" s="8">
        <f t="shared" si="70"/>
        <v>196</v>
      </c>
      <c r="D207" s="3">
        <v>44186</v>
      </c>
      <c r="E207" s="4">
        <v>23474.455077999999</v>
      </c>
      <c r="F207" s="4">
        <v>24059.982422000001</v>
      </c>
      <c r="G207" s="4">
        <v>22159.367188</v>
      </c>
      <c r="H207" s="4">
        <v>22803.082031000002</v>
      </c>
      <c r="I207" s="5">
        <v>45852713981</v>
      </c>
      <c r="J207" s="37">
        <v>22803.082031000002</v>
      </c>
      <c r="L207" s="51">
        <f t="shared" si="59"/>
        <v>-2.8717656494923083E-2</v>
      </c>
      <c r="M207" s="71" t="str">
        <f t="shared" si="68"/>
        <v/>
      </c>
      <c r="N207" s="71">
        <f t="shared" si="69"/>
        <v>-2.8717656494923083E-2</v>
      </c>
      <c r="O207" s="75" t="str">
        <f t="shared" si="60"/>
        <v/>
      </c>
      <c r="P207" s="71">
        <f t="shared" si="61"/>
        <v>2.4302029772152962E-2</v>
      </c>
      <c r="Q207" s="80">
        <f t="shared" si="62"/>
        <v>1160.6437671195808</v>
      </c>
      <c r="R207" s="80">
        <f t="shared" si="63"/>
        <v>9481.3301412981546</v>
      </c>
      <c r="S207" s="81">
        <f t="shared" si="64"/>
        <v>-2.5853195329347267E-3</v>
      </c>
      <c r="T207" s="81">
        <f t="shared" si="65"/>
        <v>-4.9575969602341896E-2</v>
      </c>
      <c r="U207" s="114">
        <f>IF(H207&lt;&gt;"",MAX(Q$13:Q207),"")</f>
        <v>1163.6521798296365</v>
      </c>
      <c r="V207" s="115">
        <f t="shared" si="66"/>
        <v>2.5853195329347267E-3</v>
      </c>
      <c r="W207" s="114">
        <f>IF(I207&lt;&gt;"",MAX(R$13:R207),"")</f>
        <v>9975.8947985891718</v>
      </c>
      <c r="X207" s="115">
        <f t="shared" si="67"/>
        <v>4.9575969602341896E-2</v>
      </c>
    </row>
    <row r="208" spans="2:24">
      <c r="B208" s="8">
        <f t="shared" si="70"/>
        <v>197</v>
      </c>
      <c r="D208" s="3">
        <v>44187</v>
      </c>
      <c r="E208" s="4">
        <v>22794.039063</v>
      </c>
      <c r="F208" s="4">
        <v>23789.902343999998</v>
      </c>
      <c r="G208" s="4">
        <v>22430.605468999998</v>
      </c>
      <c r="H208" s="4">
        <v>23783.029297000001</v>
      </c>
      <c r="I208" s="5">
        <v>44171632681</v>
      </c>
      <c r="J208" s="37">
        <v>23783.029297000001</v>
      </c>
      <c r="L208" s="51">
        <f t="shared" si="59"/>
        <v>4.2974334112722001E-2</v>
      </c>
      <c r="M208" s="71">
        <f t="shared" si="68"/>
        <v>4.2974334112722001E-2</v>
      </c>
      <c r="N208" s="71" t="str">
        <f t="shared" si="69"/>
        <v/>
      </c>
      <c r="O208" s="75">
        <f t="shared" si="60"/>
        <v>2.7714013354699394E-2</v>
      </c>
      <c r="P208" s="71" t="str">
        <f t="shared" si="61"/>
        <v/>
      </c>
      <c r="Q208" s="80">
        <f t="shared" si="62"/>
        <v>1155.4037728665428</v>
      </c>
      <c r="R208" s="80">
        <f t="shared" si="63"/>
        <v>8660.4908709983356</v>
      </c>
      <c r="S208" s="81">
        <f t="shared" si="64"/>
        <v>-4.5147308773667572E-3</v>
      </c>
      <c r="T208" s="81">
        <f t="shared" si="65"/>
        <v>-8.6574273658551526E-2</v>
      </c>
      <c r="U208" s="114">
        <f>IF(H208&lt;&gt;"",MAX(Q$13:Q208),"")</f>
        <v>1163.6521798296365</v>
      </c>
      <c r="V208" s="115">
        <f t="shared" si="66"/>
        <v>7.0883783883782803E-3</v>
      </c>
      <c r="W208" s="114">
        <f>IF(I208&lt;&gt;"",MAX(R$13:R208),"")</f>
        <v>9975.8947985891718</v>
      </c>
      <c r="X208" s="115">
        <f t="shared" si="67"/>
        <v>0.13185823970165222</v>
      </c>
    </row>
    <row r="209" spans="2:24">
      <c r="B209" s="8">
        <f t="shared" si="70"/>
        <v>198</v>
      </c>
      <c r="D209" s="3">
        <v>44188</v>
      </c>
      <c r="E209" s="4">
        <v>23781.974609000001</v>
      </c>
      <c r="F209" s="4">
        <v>24024.490234000001</v>
      </c>
      <c r="G209" s="4">
        <v>22802.646484000001</v>
      </c>
      <c r="H209" s="4">
        <v>23241.345702999999</v>
      </c>
      <c r="I209" s="5">
        <v>51146161904</v>
      </c>
      <c r="J209" s="37">
        <v>23241.345702999999</v>
      </c>
      <c r="L209" s="51">
        <f t="shared" si="59"/>
        <v>-2.2776055448425536E-2</v>
      </c>
      <c r="M209" s="71" t="str">
        <f t="shared" si="68"/>
        <v/>
      </c>
      <c r="N209" s="71">
        <f t="shared" si="69"/>
        <v>-2.2776055448425536E-2</v>
      </c>
      <c r="O209" s="75" t="str">
        <f t="shared" si="60"/>
        <v/>
      </c>
      <c r="P209" s="71">
        <f t="shared" si="61"/>
        <v>2.4302029772152962E-2</v>
      </c>
      <c r="Q209" s="80">
        <f t="shared" si="62"/>
        <v>1163.2097236395425</v>
      </c>
      <c r="R209" s="80">
        <f t="shared" si="63"/>
        <v>9782.4874285622227</v>
      </c>
      <c r="S209" s="81">
        <f t="shared" si="64"/>
        <v>6.7560371156079047E-3</v>
      </c>
      <c r="T209" s="81">
        <f t="shared" si="65"/>
        <v>0.1295534599916448</v>
      </c>
      <c r="U209" s="114">
        <f>IF(H209&lt;&gt;"",MAX(Q$13:Q209),"")</f>
        <v>1163.6521798296365</v>
      </c>
      <c r="V209" s="115">
        <f t="shared" si="66"/>
        <v>3.8023062025172027E-4</v>
      </c>
      <c r="W209" s="114">
        <f>IF(I209&lt;&gt;"",MAX(R$13:R209),"")</f>
        <v>9975.8947985891718</v>
      </c>
      <c r="X209" s="115">
        <f t="shared" si="67"/>
        <v>1.938747089176418E-2</v>
      </c>
    </row>
    <row r="210" spans="2:24">
      <c r="B210" s="8">
        <f t="shared" si="70"/>
        <v>199</v>
      </c>
      <c r="D210" s="3">
        <v>44189</v>
      </c>
      <c r="E210" s="4">
        <v>23240.203125</v>
      </c>
      <c r="F210" s="4">
        <v>23768.337890999999</v>
      </c>
      <c r="G210" s="4">
        <v>22777.597656000002</v>
      </c>
      <c r="H210" s="4">
        <v>23735.949218999998</v>
      </c>
      <c r="I210" s="5">
        <v>41080759713</v>
      </c>
      <c r="J210" s="37">
        <v>23735.949218999998</v>
      </c>
      <c r="L210" s="51">
        <f t="shared" si="59"/>
        <v>2.1281190956862428E-2</v>
      </c>
      <c r="M210" s="71">
        <f t="shared" si="68"/>
        <v>2.1281190956862428E-2</v>
      </c>
      <c r="N210" s="71" t="str">
        <f t="shared" si="69"/>
        <v/>
      </c>
      <c r="O210" s="75">
        <f t="shared" si="60"/>
        <v>2.7714013354699394E-2</v>
      </c>
      <c r="P210" s="71" t="str">
        <f t="shared" si="61"/>
        <v/>
      </c>
      <c r="Q210" s="80">
        <f t="shared" si="62"/>
        <v>1159.0446814383788</v>
      </c>
      <c r="R210" s="80">
        <f t="shared" si="63"/>
        <v>9110.7993039451449</v>
      </c>
      <c r="S210" s="81">
        <f t="shared" si="64"/>
        <v>-3.5806459630786103E-3</v>
      </c>
      <c r="T210" s="81">
        <f t="shared" si="65"/>
        <v>-6.8662303889696741E-2</v>
      </c>
      <c r="U210" s="114">
        <f>IF(H210&lt;&gt;"",MAX(Q$13:Q210),"")</f>
        <v>1163.6521798296365</v>
      </c>
      <c r="V210" s="115">
        <f t="shared" si="66"/>
        <v>3.9595151120949135E-3</v>
      </c>
      <c r="W210" s="114">
        <f>IF(I210&lt;&gt;"",MAX(R$13:R210),"")</f>
        <v>9975.8947985891718</v>
      </c>
      <c r="X210" s="115">
        <f t="shared" si="67"/>
        <v>8.6718586363437988E-2</v>
      </c>
    </row>
    <row r="211" spans="2:24">
      <c r="B211" s="8">
        <f t="shared" si="70"/>
        <v>200</v>
      </c>
      <c r="D211" s="3">
        <v>44190</v>
      </c>
      <c r="E211" s="4">
        <v>23733.570313</v>
      </c>
      <c r="F211" s="4">
        <v>24710.101563</v>
      </c>
      <c r="G211" s="4">
        <v>23463.673827999999</v>
      </c>
      <c r="H211" s="4">
        <v>24664.791015999999</v>
      </c>
      <c r="I211" s="5">
        <v>42068395846</v>
      </c>
      <c r="J211" s="37">
        <v>24664.791015999999</v>
      </c>
      <c r="L211" s="51">
        <f t="shared" si="59"/>
        <v>3.9132279414235027E-2</v>
      </c>
      <c r="M211" s="71">
        <f t="shared" si="68"/>
        <v>3.9132279414235027E-2</v>
      </c>
      <c r="N211" s="71" t="str">
        <f t="shared" si="69"/>
        <v/>
      </c>
      <c r="O211" s="75">
        <f t="shared" si="60"/>
        <v>2.7714013354699394E-2</v>
      </c>
      <c r="P211" s="71" t="str">
        <f t="shared" si="61"/>
        <v/>
      </c>
      <c r="Q211" s="80">
        <f t="shared" si="62"/>
        <v>1162.9224240396345</v>
      </c>
      <c r="R211" s="80">
        <f t="shared" si="63"/>
        <v>9695.3097389122759</v>
      </c>
      <c r="S211" s="81">
        <f t="shared" si="64"/>
        <v>3.3456368536572967E-3</v>
      </c>
      <c r="T211" s="81">
        <f t="shared" si="65"/>
        <v>6.4155779912090427E-2</v>
      </c>
      <c r="U211" s="114">
        <f>IF(H211&lt;&gt;"",MAX(Q$13:Q211),"")</f>
        <v>1163.6521798296365</v>
      </c>
      <c r="V211" s="115">
        <f t="shared" si="66"/>
        <v>6.2712535811926262E-4</v>
      </c>
      <c r="W211" s="114">
        <f>IF(I211&lt;&gt;"",MAX(R$13:R211),"")</f>
        <v>9975.8947985891718</v>
      </c>
      <c r="X211" s="115">
        <f t="shared" si="67"/>
        <v>2.8126304992367901E-2</v>
      </c>
    </row>
    <row r="212" spans="2:24">
      <c r="B212" s="8">
        <f t="shared" si="70"/>
        <v>201</v>
      </c>
      <c r="D212" s="3">
        <v>44191</v>
      </c>
      <c r="E212" s="4">
        <v>24677.015625</v>
      </c>
      <c r="F212" s="4">
        <v>26718.070313</v>
      </c>
      <c r="G212" s="4">
        <v>24522.689452999999</v>
      </c>
      <c r="H212" s="4">
        <v>26437.037109000001</v>
      </c>
      <c r="I212" s="5">
        <v>48332647295</v>
      </c>
      <c r="J212" s="37">
        <v>26437.037109000001</v>
      </c>
      <c r="L212" s="51">
        <f t="shared" si="59"/>
        <v>7.1853278296594825E-2</v>
      </c>
      <c r="M212" s="71">
        <f t="shared" si="68"/>
        <v>7.1853278296594825E-2</v>
      </c>
      <c r="N212" s="71" t="str">
        <f t="shared" si="69"/>
        <v/>
      </c>
      <c r="O212" s="75">
        <f t="shared" si="60"/>
        <v>2.7714013354699394E-2</v>
      </c>
      <c r="P212" s="71" t="str">
        <f t="shared" si="61"/>
        <v/>
      </c>
      <c r="Q212" s="80">
        <f t="shared" si="62"/>
        <v>1170.0767506292764</v>
      </c>
      <c r="R212" s="80">
        <f t="shared" si="63"/>
        <v>10839.074453135212</v>
      </c>
      <c r="S212" s="81">
        <f t="shared" si="64"/>
        <v>6.1520239370653762E-3</v>
      </c>
      <c r="T212" s="81">
        <f t="shared" si="65"/>
        <v>0.11797093079269239</v>
      </c>
      <c r="U212" s="114">
        <f>IF(H212&lt;&gt;"",MAX(Q$13:Q212),"")</f>
        <v>1170.0767506292764</v>
      </c>
      <c r="V212" s="115">
        <f t="shared" si="66"/>
        <v>0</v>
      </c>
      <c r="W212" s="114">
        <f>IF(I212&lt;&gt;"",MAX(R$13:R212),"")</f>
        <v>10839.074453135212</v>
      </c>
      <c r="X212" s="115">
        <f t="shared" si="67"/>
        <v>0</v>
      </c>
    </row>
    <row r="213" spans="2:24">
      <c r="B213" s="8">
        <f t="shared" si="70"/>
        <v>202</v>
      </c>
      <c r="D213" s="3">
        <v>44192</v>
      </c>
      <c r="E213" s="4">
        <v>26439.373047000001</v>
      </c>
      <c r="F213" s="4">
        <v>28288.839843999998</v>
      </c>
      <c r="G213" s="4">
        <v>25922.769531000002</v>
      </c>
      <c r="H213" s="4">
        <v>26272.294922000001</v>
      </c>
      <c r="I213" s="5">
        <v>66479895605</v>
      </c>
      <c r="J213" s="37">
        <v>26272.294922000001</v>
      </c>
      <c r="L213" s="51">
        <f t="shared" si="59"/>
        <v>-6.231492066254174E-3</v>
      </c>
      <c r="M213" s="71" t="str">
        <f t="shared" si="68"/>
        <v/>
      </c>
      <c r="N213" s="71">
        <f t="shared" si="69"/>
        <v>-6.231492066254174E-3</v>
      </c>
      <c r="O213" s="75" t="str">
        <f t="shared" si="60"/>
        <v/>
      </c>
      <c r="P213" s="71">
        <f t="shared" si="61"/>
        <v>2.4302029772152962E-2</v>
      </c>
      <c r="Q213" s="80">
        <f t="shared" si="62"/>
        <v>1183.2940829143115</v>
      </c>
      <c r="R213" s="80">
        <f t="shared" si="63"/>
        <v>13186.969324577069</v>
      </c>
      <c r="S213" s="81">
        <f t="shared" si="64"/>
        <v>1.1296124188372003E-2</v>
      </c>
      <c r="T213" s="81">
        <f t="shared" si="65"/>
        <v>0.21661396289816293</v>
      </c>
      <c r="U213" s="114">
        <f>IF(H213&lt;&gt;"",MAX(Q$13:Q213),"")</f>
        <v>1183.2940829143115</v>
      </c>
      <c r="V213" s="115">
        <f t="shared" si="66"/>
        <v>0</v>
      </c>
      <c r="W213" s="114">
        <f>IF(I213&lt;&gt;"",MAX(R$13:R213),"")</f>
        <v>13186.969324577069</v>
      </c>
      <c r="X213" s="115">
        <f t="shared" si="67"/>
        <v>0</v>
      </c>
    </row>
    <row r="214" spans="2:24">
      <c r="B214" s="8">
        <f t="shared" si="70"/>
        <v>203</v>
      </c>
      <c r="D214" s="3">
        <v>44193</v>
      </c>
      <c r="E214" s="4">
        <v>26280.822265999999</v>
      </c>
      <c r="F214" s="4">
        <v>27389.111327999999</v>
      </c>
      <c r="G214" s="4">
        <v>26207.640625</v>
      </c>
      <c r="H214" s="4">
        <v>27084.808593999998</v>
      </c>
      <c r="I214" s="5">
        <v>49056742893</v>
      </c>
      <c r="J214" s="37">
        <v>27084.808593999998</v>
      </c>
      <c r="L214" s="51">
        <f t="shared" si="59"/>
        <v>3.0926634860497515E-2</v>
      </c>
      <c r="M214" s="71">
        <f t="shared" si="68"/>
        <v>3.0926634860497515E-2</v>
      </c>
      <c r="N214" s="71" t="str">
        <f t="shared" si="69"/>
        <v/>
      </c>
      <c r="O214" s="75">
        <f t="shared" si="60"/>
        <v>2.7714013354699394E-2</v>
      </c>
      <c r="P214" s="71" t="str">
        <f t="shared" si="61"/>
        <v/>
      </c>
      <c r="Q214" s="80">
        <f t="shared" si="62"/>
        <v>1182.1348582575658</v>
      </c>
      <c r="R214" s="80">
        <f t="shared" si="63"/>
        <v>12939.240294346142</v>
      </c>
      <c r="S214" s="81">
        <f t="shared" si="64"/>
        <v>-9.7965896515816997E-4</v>
      </c>
      <c r="T214" s="81">
        <f t="shared" si="65"/>
        <v>-1.8785895692441157E-2</v>
      </c>
      <c r="U214" s="114">
        <f>IF(H214&lt;&gt;"",MAX(Q$13:Q214),"")</f>
        <v>1183.2940829143115</v>
      </c>
      <c r="V214" s="115">
        <f t="shared" si="66"/>
        <v>9.7965896515816997E-4</v>
      </c>
      <c r="W214" s="114">
        <f>IF(I214&lt;&gt;"",MAX(R$13:R214),"")</f>
        <v>13186.969324577069</v>
      </c>
      <c r="X214" s="115">
        <f t="shared" si="67"/>
        <v>1.8785895692441157E-2</v>
      </c>
    </row>
    <row r="215" spans="2:24">
      <c r="B215" s="8">
        <f t="shared" si="70"/>
        <v>204</v>
      </c>
      <c r="D215" s="3">
        <v>44194</v>
      </c>
      <c r="E215" s="4">
        <v>27081.810547000001</v>
      </c>
      <c r="F215" s="4">
        <v>27370.720702999999</v>
      </c>
      <c r="G215" s="4">
        <v>25987.298827999999</v>
      </c>
      <c r="H215" s="4">
        <v>27362.4375</v>
      </c>
      <c r="I215" s="5">
        <v>45265946774</v>
      </c>
      <c r="J215" s="37">
        <v>27362.4375</v>
      </c>
      <c r="L215" s="51">
        <f t="shared" si="59"/>
        <v>1.0250355103543329E-2</v>
      </c>
      <c r="M215" s="71">
        <f t="shared" si="68"/>
        <v>1.0250355103543329E-2</v>
      </c>
      <c r="N215" s="71" t="str">
        <f t="shared" si="69"/>
        <v/>
      </c>
      <c r="O215" s="75">
        <f t="shared" si="60"/>
        <v>2.7714013354699394E-2</v>
      </c>
      <c r="P215" s="71" t="str">
        <f t="shared" si="61"/>
        <v/>
      </c>
      <c r="Q215" s="80">
        <f t="shared" si="62"/>
        <v>1187.8824056550018</v>
      </c>
      <c r="R215" s="80">
        <f t="shared" si="63"/>
        <v>14145.612451533678</v>
      </c>
      <c r="S215" s="81">
        <f t="shared" si="64"/>
        <v>4.8620065276712143E-3</v>
      </c>
      <c r="T215" s="81">
        <f t="shared" si="65"/>
        <v>9.3233615710395679E-2</v>
      </c>
      <c r="U215" s="114">
        <f>IF(H215&lt;&gt;"",MAX(Q$13:Q215),"")</f>
        <v>1187.8824056550018</v>
      </c>
      <c r="V215" s="115">
        <f t="shared" si="66"/>
        <v>0</v>
      </c>
      <c r="W215" s="114">
        <f>IF(I215&lt;&gt;"",MAX(R$13:R215),"")</f>
        <v>14145.612451533678</v>
      </c>
      <c r="X215" s="115">
        <f t="shared" si="67"/>
        <v>0</v>
      </c>
    </row>
    <row r="216" spans="2:24">
      <c r="B216" s="8">
        <f t="shared" si="70"/>
        <v>205</v>
      </c>
      <c r="D216" s="3">
        <v>44195</v>
      </c>
      <c r="E216" s="4">
        <v>27360.089843999998</v>
      </c>
      <c r="F216" s="4">
        <v>28937.740234000001</v>
      </c>
      <c r="G216" s="4">
        <v>27360.089843999998</v>
      </c>
      <c r="H216" s="4">
        <v>28840.953125</v>
      </c>
      <c r="I216" s="5">
        <v>51287442704</v>
      </c>
      <c r="J216" s="37">
        <v>28840.953125</v>
      </c>
      <c r="L216" s="51">
        <f t="shared" si="59"/>
        <v>5.4034499850387885E-2</v>
      </c>
      <c r="M216" s="71">
        <f t="shared" si="68"/>
        <v>5.4034499850387885E-2</v>
      </c>
      <c r="N216" s="71" t="str">
        <f t="shared" si="69"/>
        <v/>
      </c>
      <c r="O216" s="75">
        <f t="shared" si="60"/>
        <v>2.7714013354699394E-2</v>
      </c>
      <c r="P216" s="71" t="str">
        <f t="shared" si="61"/>
        <v/>
      </c>
      <c r="Q216" s="80">
        <f t="shared" si="62"/>
        <v>1189.7966405619459</v>
      </c>
      <c r="R216" s="80">
        <f t="shared" si="63"/>
        <v>14582.73229951736</v>
      </c>
      <c r="S216" s="81">
        <f t="shared" si="64"/>
        <v>1.6114683556480713E-3</v>
      </c>
      <c r="T216" s="81">
        <f t="shared" si="65"/>
        <v>3.0901443785581018E-2</v>
      </c>
      <c r="U216" s="114">
        <f>IF(H216&lt;&gt;"",MAX(Q$13:Q216),"")</f>
        <v>1189.7966405619459</v>
      </c>
      <c r="V216" s="115">
        <f t="shared" si="66"/>
        <v>0</v>
      </c>
      <c r="W216" s="114">
        <f>IF(I216&lt;&gt;"",MAX(R$13:R216),"")</f>
        <v>14582.73229951736</v>
      </c>
      <c r="X216" s="115">
        <f t="shared" si="67"/>
        <v>0</v>
      </c>
    </row>
    <row r="217" spans="2:24">
      <c r="B217" s="8">
        <f t="shared" si="70"/>
        <v>206</v>
      </c>
      <c r="D217" s="3">
        <v>44196</v>
      </c>
      <c r="E217" s="4">
        <v>28841.574218999998</v>
      </c>
      <c r="F217" s="4">
        <v>29244.876952999999</v>
      </c>
      <c r="G217" s="4">
        <v>28201.992188</v>
      </c>
      <c r="H217" s="4">
        <v>29001.720702999999</v>
      </c>
      <c r="I217" s="5">
        <v>46754964848</v>
      </c>
      <c r="J217" s="37">
        <v>29001.720702999999</v>
      </c>
      <c r="L217" s="51">
        <f t="shared" si="59"/>
        <v>5.5742810337513493E-3</v>
      </c>
      <c r="M217" s="71">
        <f t="shared" si="68"/>
        <v>5.5742810337513493E-3</v>
      </c>
      <c r="N217" s="71" t="str">
        <f t="shared" si="69"/>
        <v/>
      </c>
      <c r="O217" s="75">
        <f t="shared" si="60"/>
        <v>2.7714013354699394E-2</v>
      </c>
      <c r="P217" s="71" t="str">
        <f t="shared" si="61"/>
        <v/>
      </c>
      <c r="Q217" s="80">
        <f t="shared" si="62"/>
        <v>1199.9037448070037</v>
      </c>
      <c r="R217" s="80">
        <f t="shared" si="63"/>
        <v>16958.204210882326</v>
      </c>
      <c r="S217" s="81">
        <f t="shared" si="64"/>
        <v>8.4948165934342068E-3</v>
      </c>
      <c r="T217" s="81">
        <f t="shared" si="65"/>
        <v>0.16289621605709548</v>
      </c>
      <c r="U217" s="114">
        <f>IF(H217&lt;&gt;"",MAX(Q$13:Q217),"")</f>
        <v>1199.9037448070037</v>
      </c>
      <c r="V217" s="115">
        <f t="shared" si="66"/>
        <v>0</v>
      </c>
      <c r="W217" s="114">
        <f>IF(I217&lt;&gt;"",MAX(R$13:R217),"")</f>
        <v>16958.204210882326</v>
      </c>
      <c r="X217" s="115">
        <f t="shared" si="67"/>
        <v>0</v>
      </c>
    </row>
    <row r="218" spans="2:24">
      <c r="B218" s="8">
        <f t="shared" si="70"/>
        <v>207</v>
      </c>
      <c r="D218" s="3">
        <v>44197</v>
      </c>
      <c r="E218" s="4">
        <v>28994.009765999999</v>
      </c>
      <c r="F218" s="4">
        <v>29600.626952999999</v>
      </c>
      <c r="G218" s="4">
        <v>28803.585938</v>
      </c>
      <c r="H218" s="4">
        <v>29374.152343999998</v>
      </c>
      <c r="I218" s="5">
        <v>40730301359</v>
      </c>
      <c r="J218" s="37">
        <v>29374.152343999998</v>
      </c>
      <c r="L218" s="51">
        <f t="shared" si="59"/>
        <v>1.2841708421854836E-2</v>
      </c>
      <c r="M218" s="71">
        <f t="shared" si="68"/>
        <v>1.2841708421854836E-2</v>
      </c>
      <c r="N218" s="71" t="str">
        <f t="shared" si="69"/>
        <v/>
      </c>
      <c r="O218" s="75">
        <f t="shared" si="60"/>
        <v>2.7714013354699394E-2</v>
      </c>
      <c r="P218" s="71" t="str">
        <f t="shared" si="61"/>
        <v/>
      </c>
      <c r="Q218" s="80">
        <f t="shared" si="62"/>
        <v>1200.955266265704</v>
      </c>
      <c r="R218" s="80">
        <f t="shared" si="63"/>
        <v>17243.180404459486</v>
      </c>
      <c r="S218" s="81">
        <f t="shared" si="64"/>
        <v>8.7633817566712402E-4</v>
      </c>
      <c r="T218" s="81">
        <f t="shared" si="65"/>
        <v>1.6804620939420367E-2</v>
      </c>
      <c r="U218" s="114">
        <f>IF(H218&lt;&gt;"",MAX(Q$13:Q218),"")</f>
        <v>1200.955266265704</v>
      </c>
      <c r="V218" s="115">
        <f t="shared" si="66"/>
        <v>0</v>
      </c>
      <c r="W218" s="114">
        <f>IF(I218&lt;&gt;"",MAX(R$13:R218),"")</f>
        <v>17243.180404459486</v>
      </c>
      <c r="X218" s="115">
        <f t="shared" si="67"/>
        <v>0</v>
      </c>
    </row>
    <row r="219" spans="2:24">
      <c r="B219" s="8">
        <f t="shared" si="70"/>
        <v>208</v>
      </c>
      <c r="D219" s="3">
        <v>44198</v>
      </c>
      <c r="E219" s="4">
        <v>29376.455077999999</v>
      </c>
      <c r="F219" s="4">
        <v>33155.117187999997</v>
      </c>
      <c r="G219" s="4">
        <v>29091.181640999999</v>
      </c>
      <c r="H219" s="4">
        <v>32127.267577999999</v>
      </c>
      <c r="I219" s="5">
        <v>67865420765</v>
      </c>
      <c r="J219" s="37">
        <v>32127.267577999999</v>
      </c>
      <c r="L219" s="51">
        <f t="shared" si="59"/>
        <v>9.3725776381845316E-2</v>
      </c>
      <c r="M219" s="71">
        <f t="shared" si="68"/>
        <v>9.3725776381845316E-2</v>
      </c>
      <c r="N219" s="71" t="str">
        <f t="shared" si="69"/>
        <v/>
      </c>
      <c r="O219" s="75">
        <f t="shared" si="60"/>
        <v>2.7714013354699394E-2</v>
      </c>
      <c r="P219" s="71" t="str">
        <f t="shared" si="61"/>
        <v/>
      </c>
      <c r="Q219" s="80">
        <f t="shared" si="62"/>
        <v>1203.379823867918</v>
      </c>
      <c r="R219" s="80">
        <f t="shared" si="63"/>
        <v>17910.72461996815</v>
      </c>
      <c r="S219" s="81">
        <f t="shared" si="64"/>
        <v>2.018857546420616E-3</v>
      </c>
      <c r="T219" s="81">
        <f t="shared" si="65"/>
        <v>3.871352035127007E-2</v>
      </c>
      <c r="U219" s="114">
        <f>IF(H219&lt;&gt;"",MAX(Q$13:Q219),"")</f>
        <v>1203.379823867918</v>
      </c>
      <c r="V219" s="115">
        <f t="shared" si="66"/>
        <v>0</v>
      </c>
      <c r="W219" s="114">
        <f>IF(I219&lt;&gt;"",MAX(R$13:R219),"")</f>
        <v>17910.72461996815</v>
      </c>
      <c r="X219" s="115">
        <f t="shared" si="67"/>
        <v>0</v>
      </c>
    </row>
    <row r="220" spans="2:24">
      <c r="B220" s="8">
        <f t="shared" si="70"/>
        <v>209</v>
      </c>
      <c r="D220" s="3">
        <v>44199</v>
      </c>
      <c r="E220" s="4">
        <v>32129.408202999999</v>
      </c>
      <c r="F220" s="4">
        <v>34608.558594000002</v>
      </c>
      <c r="G220" s="4">
        <v>32052.316406000002</v>
      </c>
      <c r="H220" s="4">
        <v>32782.023437999997</v>
      </c>
      <c r="I220" s="5">
        <v>78665235202</v>
      </c>
      <c r="J220" s="37">
        <v>32782.023437999997</v>
      </c>
      <c r="L220" s="51">
        <f t="shared" si="59"/>
        <v>2.0380066820508524E-2</v>
      </c>
      <c r="M220" s="71">
        <f t="shared" si="68"/>
        <v>2.0380066820508524E-2</v>
      </c>
      <c r="N220" s="71" t="str">
        <f t="shared" si="69"/>
        <v/>
      </c>
      <c r="O220" s="75">
        <f t="shared" si="60"/>
        <v>2.7714013354699394E-2</v>
      </c>
      <c r="P220" s="71" t="str">
        <f t="shared" si="61"/>
        <v/>
      </c>
      <c r="Q220" s="80">
        <f t="shared" si="62"/>
        <v>1221.1112898468114</v>
      </c>
      <c r="R220" s="80">
        <f t="shared" si="63"/>
        <v>22971.44175458929</v>
      </c>
      <c r="S220" s="81">
        <f t="shared" si="64"/>
        <v>1.4734721014268537E-2</v>
      </c>
      <c r="T220" s="81">
        <f t="shared" si="65"/>
        <v>0.28255233900358734</v>
      </c>
      <c r="U220" s="114">
        <f>IF(H220&lt;&gt;"",MAX(Q$13:Q220),"")</f>
        <v>1221.1112898468114</v>
      </c>
      <c r="V220" s="115">
        <f t="shared" si="66"/>
        <v>0</v>
      </c>
      <c r="W220" s="114">
        <f>IF(I220&lt;&gt;"",MAX(R$13:R220),"")</f>
        <v>22971.44175458929</v>
      </c>
      <c r="X220" s="115">
        <f t="shared" si="67"/>
        <v>0</v>
      </c>
    </row>
    <row r="221" spans="2:24">
      <c r="B221" s="8">
        <f t="shared" si="70"/>
        <v>210</v>
      </c>
      <c r="D221" s="3">
        <v>44200</v>
      </c>
      <c r="E221" s="4">
        <v>32810.949219000002</v>
      </c>
      <c r="F221" s="4">
        <v>33440.21875</v>
      </c>
      <c r="G221" s="4">
        <v>28722.755859000001</v>
      </c>
      <c r="H221" s="4">
        <v>31971.914063</v>
      </c>
      <c r="I221" s="5">
        <v>81163475344</v>
      </c>
      <c r="J221" s="37">
        <v>31971.914063</v>
      </c>
      <c r="L221" s="51">
        <f t="shared" si="59"/>
        <v>-2.4712000359957687E-2</v>
      </c>
      <c r="M221" s="71" t="str">
        <f t="shared" si="68"/>
        <v/>
      </c>
      <c r="N221" s="71">
        <f t="shared" si="69"/>
        <v>-2.4712000359957687E-2</v>
      </c>
      <c r="O221" s="75" t="str">
        <f t="shared" si="60"/>
        <v/>
      </c>
      <c r="P221" s="71">
        <f t="shared" si="61"/>
        <v>2.4302029772152962E-2</v>
      </c>
      <c r="Q221" s="80">
        <f t="shared" si="62"/>
        <v>1225.0236940870782</v>
      </c>
      <c r="R221" s="80">
        <f t="shared" si="63"/>
        <v>24382.788471811698</v>
      </c>
      <c r="S221" s="81">
        <f t="shared" si="64"/>
        <v>3.2039702464445874E-3</v>
      </c>
      <c r="T221" s="81">
        <f t="shared" si="65"/>
        <v>6.1439187505087478E-2</v>
      </c>
      <c r="U221" s="114">
        <f>IF(H221&lt;&gt;"",MAX(Q$13:Q221),"")</f>
        <v>1225.0236940870782</v>
      </c>
      <c r="V221" s="115">
        <f t="shared" si="66"/>
        <v>0</v>
      </c>
      <c r="W221" s="114">
        <f>IF(I221&lt;&gt;"",MAX(R$13:R221),"")</f>
        <v>24382.788471811698</v>
      </c>
      <c r="X221" s="115">
        <f t="shared" si="67"/>
        <v>0</v>
      </c>
    </row>
    <row r="222" spans="2:24">
      <c r="B222" s="8">
        <f t="shared" si="70"/>
        <v>211</v>
      </c>
      <c r="D222" s="3">
        <v>44201</v>
      </c>
      <c r="E222" s="4">
        <v>31977.041015999999</v>
      </c>
      <c r="F222" s="4">
        <v>34437.589844000002</v>
      </c>
      <c r="G222" s="4">
        <v>30221.1875</v>
      </c>
      <c r="H222" s="4">
        <v>33992.429687999997</v>
      </c>
      <c r="I222" s="5">
        <v>67547324782</v>
      </c>
      <c r="J222" s="37">
        <v>33992.429687999997</v>
      </c>
      <c r="L222" s="51">
        <f t="shared" si="59"/>
        <v>6.3196580005144831E-2</v>
      </c>
      <c r="M222" s="71">
        <f t="shared" si="68"/>
        <v>6.3196580005144831E-2</v>
      </c>
      <c r="N222" s="71" t="str">
        <f t="shared" si="69"/>
        <v/>
      </c>
      <c r="O222" s="75">
        <f t="shared" si="60"/>
        <v>2.7714013354699394E-2</v>
      </c>
      <c r="P222" s="71" t="str">
        <f t="shared" si="61"/>
        <v/>
      </c>
      <c r="Q222" s="80">
        <f t="shared" si="62"/>
        <v>1220.2644797833836</v>
      </c>
      <c r="R222" s="80">
        <f t="shared" si="63"/>
        <v>22566.306328921652</v>
      </c>
      <c r="S222" s="81">
        <f t="shared" si="64"/>
        <v>-3.884997756913755E-3</v>
      </c>
      <c r="T222" s="81">
        <f t="shared" si="65"/>
        <v>-7.4498540025068727E-2</v>
      </c>
      <c r="U222" s="114">
        <f>IF(H222&lt;&gt;"",MAX(Q$13:Q222),"")</f>
        <v>1225.0236940870782</v>
      </c>
      <c r="V222" s="115">
        <f t="shared" si="66"/>
        <v>3.884997756913755E-3</v>
      </c>
      <c r="W222" s="114">
        <f>IF(I222&lt;&gt;"",MAX(R$13:R222),"")</f>
        <v>24382.788471811698</v>
      </c>
      <c r="X222" s="115">
        <f t="shared" si="67"/>
        <v>7.4498540025068727E-2</v>
      </c>
    </row>
    <row r="223" spans="2:24">
      <c r="B223" s="8">
        <f t="shared" si="70"/>
        <v>212</v>
      </c>
      <c r="D223" s="3">
        <v>44202</v>
      </c>
      <c r="E223" s="4">
        <v>34013.613280999998</v>
      </c>
      <c r="F223" s="4">
        <v>36879.699219000002</v>
      </c>
      <c r="G223" s="4">
        <v>33514.035155999998</v>
      </c>
      <c r="H223" s="4">
        <v>36824.363280999998</v>
      </c>
      <c r="I223" s="5">
        <v>75289433811</v>
      </c>
      <c r="J223" s="37">
        <v>36824.363280999998</v>
      </c>
      <c r="L223" s="51">
        <f t="shared" si="59"/>
        <v>8.3310714149972265E-2</v>
      </c>
      <c r="M223" s="71">
        <f t="shared" si="68"/>
        <v>8.3310714149972265E-2</v>
      </c>
      <c r="N223" s="71" t="str">
        <f t="shared" si="69"/>
        <v/>
      </c>
      <c r="O223" s="75">
        <f t="shared" si="60"/>
        <v>2.7714013354699394E-2</v>
      </c>
      <c r="P223" s="71" t="str">
        <f t="shared" si="61"/>
        <v/>
      </c>
      <c r="Q223" s="80">
        <f t="shared" si="62"/>
        <v>1232.3880467809347</v>
      </c>
      <c r="R223" s="80">
        <f t="shared" si="63"/>
        <v>26865.568364419109</v>
      </c>
      <c r="S223" s="81">
        <f t="shared" si="64"/>
        <v>9.935196179522654E-3</v>
      </c>
      <c r="T223" s="81">
        <f t="shared" si="65"/>
        <v>0.19051686939068957</v>
      </c>
      <c r="U223" s="114">
        <f>IF(H223&lt;&gt;"",MAX(Q$13:Q223),"")</f>
        <v>1232.3880467809347</v>
      </c>
      <c r="V223" s="115">
        <f t="shared" si="66"/>
        <v>0</v>
      </c>
      <c r="W223" s="114">
        <f>IF(I223&lt;&gt;"",MAX(R$13:R223),"")</f>
        <v>26865.568364419109</v>
      </c>
      <c r="X223" s="115">
        <f t="shared" si="67"/>
        <v>0</v>
      </c>
    </row>
    <row r="224" spans="2:24">
      <c r="B224" s="8">
        <f t="shared" si="70"/>
        <v>213</v>
      </c>
      <c r="D224" s="3">
        <v>44203</v>
      </c>
      <c r="E224" s="4">
        <v>36833.875</v>
      </c>
      <c r="F224" s="4">
        <v>40180.367187999997</v>
      </c>
      <c r="G224" s="4">
        <v>36491.191405999998</v>
      </c>
      <c r="H224" s="4">
        <v>39371.042969000002</v>
      </c>
      <c r="I224" s="5">
        <v>84762141031</v>
      </c>
      <c r="J224" s="37">
        <v>39371.042969000002</v>
      </c>
      <c r="L224" s="51">
        <f t="shared" si="59"/>
        <v>6.9157466989089755E-2</v>
      </c>
      <c r="M224" s="71">
        <f t="shared" si="68"/>
        <v>6.9157466989089755E-2</v>
      </c>
      <c r="N224" s="71" t="str">
        <f t="shared" si="69"/>
        <v/>
      </c>
      <c r="O224" s="75">
        <f t="shared" si="60"/>
        <v>2.7714013354699394E-2</v>
      </c>
      <c r="P224" s="71" t="str">
        <f t="shared" si="61"/>
        <v/>
      </c>
      <c r="Q224" s="80">
        <f t="shared" si="62"/>
        <v>1248.5290753211393</v>
      </c>
      <c r="R224" s="80">
        <f t="shared" si="63"/>
        <v>33612.972925502509</v>
      </c>
      <c r="S224" s="81">
        <f t="shared" si="64"/>
        <v>1.3097358889812227E-2</v>
      </c>
      <c r="T224" s="81">
        <f t="shared" si="65"/>
        <v>0.25115435748680071</v>
      </c>
      <c r="U224" s="114">
        <f>IF(H224&lt;&gt;"",MAX(Q$13:Q224),"")</f>
        <v>1248.5290753211393</v>
      </c>
      <c r="V224" s="115">
        <f t="shared" si="66"/>
        <v>0</v>
      </c>
      <c r="W224" s="114">
        <f>IF(I224&lt;&gt;"",MAX(R$13:R224),"")</f>
        <v>33612.972925502509</v>
      </c>
      <c r="X224" s="115">
        <f t="shared" si="67"/>
        <v>0</v>
      </c>
    </row>
    <row r="225" spans="2:24">
      <c r="B225" s="8">
        <f t="shared" si="70"/>
        <v>214</v>
      </c>
      <c r="D225" s="3">
        <v>44204</v>
      </c>
      <c r="E225" s="4">
        <v>39381.765625</v>
      </c>
      <c r="F225" s="4">
        <v>41946.738280999998</v>
      </c>
      <c r="G225" s="4">
        <v>36838.636719000002</v>
      </c>
      <c r="H225" s="4">
        <v>40797.609375</v>
      </c>
      <c r="I225" s="5">
        <v>88107519480</v>
      </c>
      <c r="J225" s="37">
        <v>40797.609375</v>
      </c>
      <c r="L225" s="51">
        <f t="shared" si="59"/>
        <v>3.6233899293022231E-2</v>
      </c>
      <c r="M225" s="71">
        <f t="shared" si="68"/>
        <v>3.6233899293022231E-2</v>
      </c>
      <c r="N225" s="71" t="str">
        <f t="shared" si="69"/>
        <v/>
      </c>
      <c r="O225" s="75">
        <f t="shared" si="60"/>
        <v>2.7714013354699394E-2</v>
      </c>
      <c r="P225" s="71" t="str">
        <f t="shared" si="61"/>
        <v/>
      </c>
      <c r="Q225" s="80">
        <f t="shared" si="62"/>
        <v>1262.1034742861855</v>
      </c>
      <c r="R225" s="80">
        <f t="shared" si="63"/>
        <v>40620.840136450963</v>
      </c>
      <c r="S225" s="81">
        <f t="shared" si="64"/>
        <v>1.0872313054907989E-2</v>
      </c>
      <c r="T225" s="81">
        <f t="shared" si="65"/>
        <v>0.2084869799074367</v>
      </c>
      <c r="U225" s="114">
        <f>IF(H225&lt;&gt;"",MAX(Q$13:Q225),"")</f>
        <v>1262.1034742861855</v>
      </c>
      <c r="V225" s="115">
        <f t="shared" si="66"/>
        <v>0</v>
      </c>
      <c r="W225" s="114">
        <f>IF(I225&lt;&gt;"",MAX(R$13:R225),"")</f>
        <v>40620.840136450963</v>
      </c>
      <c r="X225" s="115">
        <f t="shared" si="67"/>
        <v>0</v>
      </c>
    </row>
    <row r="226" spans="2:24">
      <c r="B226" s="8">
        <f t="shared" si="70"/>
        <v>215</v>
      </c>
      <c r="D226" s="3">
        <v>44205</v>
      </c>
      <c r="E226" s="4">
        <v>40788.640625</v>
      </c>
      <c r="F226" s="4">
        <v>41436.351562999997</v>
      </c>
      <c r="G226" s="4">
        <v>38980.875</v>
      </c>
      <c r="H226" s="4">
        <v>40254.546875</v>
      </c>
      <c r="I226" s="5">
        <v>61984162837</v>
      </c>
      <c r="J226" s="37">
        <v>40254.546875</v>
      </c>
      <c r="L226" s="51">
        <f t="shared" si="59"/>
        <v>-1.3311135341493308E-2</v>
      </c>
      <c r="M226" s="71" t="str">
        <f t="shared" si="68"/>
        <v/>
      </c>
      <c r="N226" s="71">
        <f t="shared" si="69"/>
        <v>-1.3311135341493308E-2</v>
      </c>
      <c r="O226" s="75" t="str">
        <f t="shared" si="60"/>
        <v/>
      </c>
      <c r="P226" s="71">
        <f t="shared" si="61"/>
        <v>2.4302029772152962E-2</v>
      </c>
      <c r="Q226" s="80">
        <f t="shared" si="62"/>
        <v>1269.2928785675508</v>
      </c>
      <c r="R226" s="80">
        <f t="shared" si="63"/>
        <v>45057.987316927298</v>
      </c>
      <c r="S226" s="81">
        <f t="shared" si="64"/>
        <v>5.6963667621876546E-3</v>
      </c>
      <c r="T226" s="81">
        <f t="shared" si="65"/>
        <v>0.10923326956240564</v>
      </c>
      <c r="U226" s="114">
        <f>IF(H226&lt;&gt;"",MAX(Q$13:Q226),"")</f>
        <v>1269.2928785675508</v>
      </c>
      <c r="V226" s="115">
        <f t="shared" si="66"/>
        <v>0</v>
      </c>
      <c r="W226" s="114">
        <f>IF(I226&lt;&gt;"",MAX(R$13:R226),"")</f>
        <v>45057.987316927298</v>
      </c>
      <c r="X226" s="115">
        <f t="shared" si="67"/>
        <v>0</v>
      </c>
    </row>
    <row r="227" spans="2:24">
      <c r="B227" s="8">
        <f t="shared" si="70"/>
        <v>216</v>
      </c>
      <c r="D227" s="3">
        <v>44206</v>
      </c>
      <c r="E227" s="4">
        <v>40254.21875</v>
      </c>
      <c r="F227" s="4">
        <v>41420.191405999998</v>
      </c>
      <c r="G227" s="4">
        <v>35984.628905999998</v>
      </c>
      <c r="H227" s="4">
        <v>38356.441405999998</v>
      </c>
      <c r="I227" s="5">
        <v>79980747690</v>
      </c>
      <c r="J227" s="37">
        <v>38356.441405999998</v>
      </c>
      <c r="L227" s="51">
        <f t="shared" si="59"/>
        <v>-4.7152573220959892E-2</v>
      </c>
      <c r="M227" s="71" t="str">
        <f t="shared" si="68"/>
        <v/>
      </c>
      <c r="N227" s="71">
        <f t="shared" si="69"/>
        <v>-4.7152573220959892E-2</v>
      </c>
      <c r="O227" s="75" t="str">
        <f t="shared" si="60"/>
        <v/>
      </c>
      <c r="P227" s="71">
        <f t="shared" si="61"/>
        <v>2.4302029772152962E-2</v>
      </c>
      <c r="Q227" s="80">
        <f t="shared" si="62"/>
        <v>1266.6366844329259</v>
      </c>
      <c r="R227" s="80">
        <f t="shared" si="63"/>
        <v>43249.869407964856</v>
      </c>
      <c r="S227" s="81">
        <f t="shared" si="64"/>
        <v>-2.0926566117841494E-3</v>
      </c>
      <c r="T227" s="81">
        <f t="shared" si="65"/>
        <v>-4.012868786713808E-2</v>
      </c>
      <c r="U227" s="114">
        <f>IF(H227&lt;&gt;"",MAX(Q$13:Q227),"")</f>
        <v>1269.2928785675508</v>
      </c>
      <c r="V227" s="115">
        <f t="shared" si="66"/>
        <v>2.0926566117841494E-3</v>
      </c>
      <c r="W227" s="114">
        <f>IF(I227&lt;&gt;"",MAX(R$13:R227),"")</f>
        <v>45057.987316927298</v>
      </c>
      <c r="X227" s="115">
        <f t="shared" si="67"/>
        <v>4.012868786713808E-2</v>
      </c>
    </row>
    <row r="228" spans="2:24">
      <c r="B228" s="8">
        <f t="shared" si="70"/>
        <v>217</v>
      </c>
      <c r="D228" s="3">
        <v>44207</v>
      </c>
      <c r="E228" s="4">
        <v>38346.53125</v>
      </c>
      <c r="F228" s="4">
        <v>38346.53125</v>
      </c>
      <c r="G228" s="4">
        <v>30549.599609000001</v>
      </c>
      <c r="H228" s="4">
        <v>35566.65625</v>
      </c>
      <c r="I228" s="5">
        <v>123320567399</v>
      </c>
      <c r="J228" s="37">
        <v>35566.65625</v>
      </c>
      <c r="L228" s="51">
        <f t="shared" si="59"/>
        <v>-7.2733159118447244E-2</v>
      </c>
      <c r="M228" s="71" t="str">
        <f t="shared" si="68"/>
        <v/>
      </c>
      <c r="N228" s="71">
        <f t="shared" si="69"/>
        <v>-7.2733159118447244E-2</v>
      </c>
      <c r="O228" s="75" t="str">
        <f t="shared" si="60"/>
        <v/>
      </c>
      <c r="P228" s="71">
        <f t="shared" si="61"/>
        <v>2.4302029772152962E-2</v>
      </c>
      <c r="Q228" s="80">
        <f t="shared" si="62"/>
        <v>1257.2472306010236</v>
      </c>
      <c r="R228" s="80">
        <f t="shared" si="63"/>
        <v>37101.923202273269</v>
      </c>
      <c r="S228" s="81">
        <f t="shared" si="64"/>
        <v>-7.4129021741589085E-3</v>
      </c>
      <c r="T228" s="81">
        <f t="shared" si="65"/>
        <v>-0.14214947443423698</v>
      </c>
      <c r="U228" s="114">
        <f>IF(H228&lt;&gt;"",MAX(Q$13:Q228),"")</f>
        <v>1269.2928785675508</v>
      </c>
      <c r="V228" s="115">
        <f t="shared" si="66"/>
        <v>9.4900461271958392E-3</v>
      </c>
      <c r="W228" s="114">
        <f>IF(I228&lt;&gt;"",MAX(R$13:R228),"")</f>
        <v>45057.987316927298</v>
      </c>
      <c r="X228" s="115">
        <f t="shared" si="67"/>
        <v>0.17657389041132576</v>
      </c>
    </row>
    <row r="229" spans="2:24">
      <c r="B229" s="8">
        <f t="shared" si="70"/>
        <v>218</v>
      </c>
      <c r="D229" s="3">
        <v>44208</v>
      </c>
      <c r="E229" s="4">
        <v>35516.359375</v>
      </c>
      <c r="F229" s="4">
        <v>36568.527344000002</v>
      </c>
      <c r="G229" s="4">
        <v>32697.976563</v>
      </c>
      <c r="H229" s="4">
        <v>33922.960937999997</v>
      </c>
      <c r="I229" s="5">
        <v>74773277909</v>
      </c>
      <c r="J229" s="37">
        <v>33922.960937999997</v>
      </c>
      <c r="L229" s="51">
        <f t="shared" si="59"/>
        <v>-4.6214502157480797E-2</v>
      </c>
      <c r="M229" s="71" t="str">
        <f t="shared" si="68"/>
        <v/>
      </c>
      <c r="N229" s="71">
        <f t="shared" si="69"/>
        <v>-4.6214502157480797E-2</v>
      </c>
      <c r="O229" s="75" t="str">
        <f t="shared" si="60"/>
        <v/>
      </c>
      <c r="P229" s="71">
        <f t="shared" si="61"/>
        <v>2.4302029772152962E-2</v>
      </c>
      <c r="Q229" s="80">
        <f t="shared" si="62"/>
        <v>1242.871298605352</v>
      </c>
      <c r="R229" s="80">
        <f t="shared" si="63"/>
        <v>28966.713849763928</v>
      </c>
      <c r="S229" s="81">
        <f t="shared" si="64"/>
        <v>-1.143445111332575E-2</v>
      </c>
      <c r="T229" s="81">
        <f t="shared" si="65"/>
        <v>-0.21926651371028894</v>
      </c>
      <c r="U229" s="114">
        <f>IF(H229&lt;&gt;"",MAX(Q$13:Q229),"")</f>
        <v>1269.2928785675508</v>
      </c>
      <c r="V229" s="115">
        <f t="shared" si="66"/>
        <v>2.0815983772016988E-2</v>
      </c>
      <c r="W229" s="114">
        <f>IF(I229&lt;&gt;"",MAX(R$13:R229),"")</f>
        <v>45057.987316927298</v>
      </c>
      <c r="X229" s="115">
        <f t="shared" si="67"/>
        <v>0.35712366275886076</v>
      </c>
    </row>
    <row r="230" spans="2:24">
      <c r="B230" s="8">
        <f t="shared" si="70"/>
        <v>219</v>
      </c>
      <c r="D230" s="3">
        <v>44209</v>
      </c>
      <c r="E230" s="4">
        <v>33915.121094000002</v>
      </c>
      <c r="F230" s="4">
        <v>37599.960937999997</v>
      </c>
      <c r="G230" s="4">
        <v>32584.667968999998</v>
      </c>
      <c r="H230" s="4">
        <v>37316.359375</v>
      </c>
      <c r="I230" s="5">
        <v>69364315979</v>
      </c>
      <c r="J230" s="37">
        <v>37316.359375</v>
      </c>
      <c r="L230" s="51">
        <f t="shared" si="59"/>
        <v>0.10003249548888205</v>
      </c>
      <c r="M230" s="71">
        <f t="shared" si="68"/>
        <v>0.10003249548888205</v>
      </c>
      <c r="N230" s="71" t="str">
        <f t="shared" si="69"/>
        <v/>
      </c>
      <c r="O230" s="75">
        <f t="shared" si="60"/>
        <v>2.7714013354699394E-2</v>
      </c>
      <c r="P230" s="71" t="str">
        <f t="shared" si="61"/>
        <v/>
      </c>
      <c r="Q230" s="80">
        <f t="shared" si="62"/>
        <v>1233.8413077852078</v>
      </c>
      <c r="R230" s="80">
        <f t="shared" si="63"/>
        <v>24931.027848921854</v>
      </c>
      <c r="S230" s="81">
        <f t="shared" si="64"/>
        <v>-7.2654271043807173E-3</v>
      </c>
      <c r="T230" s="81">
        <f t="shared" si="65"/>
        <v>-0.13932149921365566</v>
      </c>
      <c r="U230" s="114">
        <f>IF(H230&lt;&gt;"",MAX(Q$13:Q230),"")</f>
        <v>1269.2928785675508</v>
      </c>
      <c r="V230" s="115">
        <f t="shared" si="66"/>
        <v>2.7930173863696117E-2</v>
      </c>
      <c r="W230" s="114">
        <f>IF(I230&lt;&gt;"",MAX(R$13:R230),"")</f>
        <v>45057.987316927298</v>
      </c>
      <c r="X230" s="115">
        <f t="shared" si="67"/>
        <v>0.44669015787227995</v>
      </c>
    </row>
    <row r="231" spans="2:24">
      <c r="B231" s="8">
        <f t="shared" si="70"/>
        <v>220</v>
      </c>
      <c r="D231" s="3">
        <v>44210</v>
      </c>
      <c r="E231" s="4">
        <v>37325.109375</v>
      </c>
      <c r="F231" s="4">
        <v>39966.40625</v>
      </c>
      <c r="G231" s="4">
        <v>36868.5625</v>
      </c>
      <c r="H231" s="4">
        <v>39187.328125</v>
      </c>
      <c r="I231" s="5">
        <v>63615990033</v>
      </c>
      <c r="J231" s="37">
        <v>39187.328125</v>
      </c>
      <c r="L231" s="51">
        <f t="shared" si="59"/>
        <v>5.0138030111625875E-2</v>
      </c>
      <c r="M231" s="71">
        <f t="shared" si="68"/>
        <v>5.0138030111625875E-2</v>
      </c>
      <c r="N231" s="71" t="str">
        <f t="shared" si="69"/>
        <v/>
      </c>
      <c r="O231" s="75">
        <f t="shared" si="60"/>
        <v>2.7714013354699394E-2</v>
      </c>
      <c r="P231" s="71" t="str">
        <f t="shared" si="61"/>
        <v/>
      </c>
      <c r="Q231" s="80">
        <f t="shared" si="62"/>
        <v>1253.2449509748765</v>
      </c>
      <c r="R231" s="80">
        <f t="shared" si="63"/>
        <v>32449.353746875509</v>
      </c>
      <c r="S231" s="81">
        <f t="shared" si="64"/>
        <v>1.5726206496116557E-2</v>
      </c>
      <c r="T231" s="81">
        <f t="shared" si="65"/>
        <v>0.30156501944137792</v>
      </c>
      <c r="U231" s="114">
        <f>IF(H231&lt;&gt;"",MAX(Q$13:Q231),"")</f>
        <v>1269.2928785675508</v>
      </c>
      <c r="V231" s="115">
        <f t="shared" si="66"/>
        <v>1.2643203049232499E-2</v>
      </c>
      <c r="W231" s="114">
        <f>IF(I231&lt;&gt;"",MAX(R$13:R231),"")</f>
        <v>45057.987316927298</v>
      </c>
      <c r="X231" s="115">
        <f t="shared" si="67"/>
        <v>0.27983126457392826</v>
      </c>
    </row>
    <row r="232" spans="2:24">
      <c r="B232" s="8">
        <f t="shared" si="70"/>
        <v>221</v>
      </c>
      <c r="D232" s="3">
        <v>44211</v>
      </c>
      <c r="E232" s="4">
        <v>39156.707030999998</v>
      </c>
      <c r="F232" s="4">
        <v>39577.710937999997</v>
      </c>
      <c r="G232" s="4">
        <v>34659.589844000002</v>
      </c>
      <c r="H232" s="4">
        <v>36825.367187999997</v>
      </c>
      <c r="I232" s="5">
        <v>67760757881</v>
      </c>
      <c r="J232" s="37">
        <v>36825.367187999997</v>
      </c>
      <c r="L232" s="51">
        <f t="shared" si="59"/>
        <v>-6.0273589703942143E-2</v>
      </c>
      <c r="M232" s="71" t="str">
        <f t="shared" si="68"/>
        <v/>
      </c>
      <c r="N232" s="71">
        <f t="shared" si="69"/>
        <v>-6.0273589703942143E-2</v>
      </c>
      <c r="O232" s="75" t="str">
        <f t="shared" si="60"/>
        <v/>
      </c>
      <c r="P232" s="71">
        <f t="shared" si="61"/>
        <v>2.4302029772152962E-2</v>
      </c>
      <c r="Q232" s="80">
        <f t="shared" si="62"/>
        <v>1263.1233394521742</v>
      </c>
      <c r="R232" s="80">
        <f t="shared" si="63"/>
        <v>37354.061995511533</v>
      </c>
      <c r="S232" s="81">
        <f t="shared" si="64"/>
        <v>7.8822487731655677E-3</v>
      </c>
      <c r="T232" s="81">
        <f t="shared" si="65"/>
        <v>0.15114964343806969</v>
      </c>
      <c r="U232" s="114">
        <f>IF(H232&lt;&gt;"",MAX(Q$13:Q232),"")</f>
        <v>1269.2928785675508</v>
      </c>
      <c r="V232" s="115">
        <f t="shared" si="66"/>
        <v>4.8606111477905722E-3</v>
      </c>
      <c r="W232" s="114">
        <f>IF(I232&lt;&gt;"",MAX(R$13:R232),"")</f>
        <v>45057.987316927298</v>
      </c>
      <c r="X232" s="115">
        <f t="shared" si="67"/>
        <v>0.17097801699903203</v>
      </c>
    </row>
    <row r="233" spans="2:24">
      <c r="B233" s="8">
        <f t="shared" si="70"/>
        <v>222</v>
      </c>
      <c r="D233" s="3">
        <v>44212</v>
      </c>
      <c r="E233" s="4">
        <v>36821.648437999997</v>
      </c>
      <c r="F233" s="4">
        <v>37864.367187999997</v>
      </c>
      <c r="G233" s="4">
        <v>35633.554687999997</v>
      </c>
      <c r="H233" s="4">
        <v>36178.140625</v>
      </c>
      <c r="I233" s="5">
        <v>57706187875</v>
      </c>
      <c r="J233" s="37">
        <v>36178.140625</v>
      </c>
      <c r="L233" s="51">
        <f t="shared" si="59"/>
        <v>-1.7575563054016308E-2</v>
      </c>
      <c r="M233" s="71" t="str">
        <f t="shared" si="68"/>
        <v/>
      </c>
      <c r="N233" s="71">
        <f t="shared" si="69"/>
        <v>-1.7575563054016308E-2</v>
      </c>
      <c r="O233" s="75" t="str">
        <f t="shared" si="60"/>
        <v/>
      </c>
      <c r="P233" s="71">
        <f t="shared" si="61"/>
        <v>2.4302029772152962E-2</v>
      </c>
      <c r="Q233" s="80">
        <f t="shared" si="62"/>
        <v>1251.1543995003315</v>
      </c>
      <c r="R233" s="80">
        <f t="shared" si="63"/>
        <v>30566.641541464192</v>
      </c>
      <c r="S233" s="81">
        <f t="shared" si="64"/>
        <v>-9.4756700141679362E-3</v>
      </c>
      <c r="T233" s="81">
        <f t="shared" si="65"/>
        <v>-0.18170501657525007</v>
      </c>
      <c r="U233" s="114">
        <f>IF(H233&lt;&gt;"",MAX(Q$13:Q233),"")</f>
        <v>1269.2928785675508</v>
      </c>
      <c r="V233" s="115">
        <f t="shared" si="66"/>
        <v>1.4290223614654929E-2</v>
      </c>
      <c r="W233" s="114">
        <f>IF(I233&lt;&gt;"",MAX(R$13:R233),"")</f>
        <v>45057.987316927298</v>
      </c>
      <c r="X233" s="115">
        <f t="shared" si="67"/>
        <v>0.32161547016146952</v>
      </c>
    </row>
    <row r="234" spans="2:24">
      <c r="B234" s="8">
        <f t="shared" si="70"/>
        <v>223</v>
      </c>
      <c r="D234" s="3">
        <v>44213</v>
      </c>
      <c r="E234" s="4">
        <v>36163.648437999997</v>
      </c>
      <c r="F234" s="4">
        <v>36722.351562999997</v>
      </c>
      <c r="G234" s="4">
        <v>34069.320312999997</v>
      </c>
      <c r="H234" s="4">
        <v>35791.277344000002</v>
      </c>
      <c r="I234" s="5">
        <v>52359854336</v>
      </c>
      <c r="J234" s="37">
        <v>35791.277344000002</v>
      </c>
      <c r="L234" s="51">
        <f t="shared" si="59"/>
        <v>-1.0693288110353194E-2</v>
      </c>
      <c r="M234" s="71" t="str">
        <f t="shared" si="68"/>
        <v/>
      </c>
      <c r="N234" s="71">
        <f t="shared" si="69"/>
        <v>-1.0693288110353194E-2</v>
      </c>
      <c r="O234" s="75" t="str">
        <f t="shared" si="60"/>
        <v/>
      </c>
      <c r="P234" s="71">
        <f t="shared" si="61"/>
        <v>2.4302029772152962E-2</v>
      </c>
      <c r="Q234" s="80">
        <f t="shared" si="62"/>
        <v>1247.6973704805764</v>
      </c>
      <c r="R234" s="80">
        <f t="shared" si="63"/>
        <v>28947.08232752515</v>
      </c>
      <c r="S234" s="81">
        <f t="shared" si="64"/>
        <v>-2.7630714651490917E-3</v>
      </c>
      <c r="T234" s="81">
        <f t="shared" si="65"/>
        <v>-5.2984532557889374E-2</v>
      </c>
      <c r="U234" s="114">
        <f>IF(H234&lt;&gt;"",MAX(Q$13:Q234),"")</f>
        <v>1269.2928785675508</v>
      </c>
      <c r="V234" s="115">
        <f t="shared" si="66"/>
        <v>1.7013810170703692E-2</v>
      </c>
      <c r="W234" s="114">
        <f>IF(I234&lt;&gt;"",MAX(R$13:R234),"")</f>
        <v>45057.987316927298</v>
      </c>
      <c r="X234" s="115">
        <f t="shared" si="67"/>
        <v>0.35755935736946765</v>
      </c>
    </row>
    <row r="235" spans="2:24">
      <c r="B235" s="8">
        <f t="shared" si="70"/>
        <v>224</v>
      </c>
      <c r="D235" s="3">
        <v>44214</v>
      </c>
      <c r="E235" s="4">
        <v>35792.238280999998</v>
      </c>
      <c r="F235" s="4">
        <v>37299.285155999998</v>
      </c>
      <c r="G235" s="4">
        <v>34883.84375</v>
      </c>
      <c r="H235" s="4">
        <v>36630.074219000002</v>
      </c>
      <c r="I235" s="5">
        <v>49511702429</v>
      </c>
      <c r="J235" s="37">
        <v>36630.074219000002</v>
      </c>
      <c r="L235" s="51">
        <f t="shared" si="59"/>
        <v>2.3435790428435688E-2</v>
      </c>
      <c r="M235" s="71">
        <f t="shared" si="68"/>
        <v>2.3435790428435688E-2</v>
      </c>
      <c r="N235" s="71" t="str">
        <f t="shared" si="69"/>
        <v/>
      </c>
      <c r="O235" s="75">
        <f t="shared" si="60"/>
        <v>2.7714013354699394E-2</v>
      </c>
      <c r="P235" s="71" t="str">
        <f t="shared" si="61"/>
        <v/>
      </c>
      <c r="Q235" s="80">
        <f t="shared" si="62"/>
        <v>1245.5998635775127</v>
      </c>
      <c r="R235" s="80">
        <f t="shared" si="63"/>
        <v>28013.922735232383</v>
      </c>
      <c r="S235" s="81">
        <f t="shared" si="64"/>
        <v>-1.6811022870520942E-3</v>
      </c>
      <c r="T235" s="81">
        <f t="shared" si="65"/>
        <v>-3.2236740882359838E-2</v>
      </c>
      <c r="U235" s="114">
        <f>IF(H235&lt;&gt;"",MAX(Q$13:Q235),"")</f>
        <v>1269.2928785675508</v>
      </c>
      <c r="V235" s="115">
        <f t="shared" si="66"/>
        <v>1.8666310502566286E-2</v>
      </c>
      <c r="W235" s="114">
        <f>IF(I235&lt;&gt;"",MAX(R$13:R235),"")</f>
        <v>45057.987316927298</v>
      </c>
      <c r="X235" s="115">
        <f t="shared" si="67"/>
        <v>0.37826954989824491</v>
      </c>
    </row>
    <row r="236" spans="2:24">
      <c r="B236" s="8">
        <f t="shared" si="70"/>
        <v>225</v>
      </c>
      <c r="D236" s="3">
        <v>44215</v>
      </c>
      <c r="E236" s="4">
        <v>36642.234375</v>
      </c>
      <c r="F236" s="4">
        <v>37755.890625</v>
      </c>
      <c r="G236" s="4">
        <v>36069.804687999997</v>
      </c>
      <c r="H236" s="4">
        <v>36069.804687999997</v>
      </c>
      <c r="I236" s="5">
        <v>57244195486</v>
      </c>
      <c r="J236" s="37">
        <v>36069.804687999997</v>
      </c>
      <c r="L236" s="51">
        <f t="shared" si="59"/>
        <v>-1.5295342500545428E-2</v>
      </c>
      <c r="M236" s="71" t="str">
        <f t="shared" si="68"/>
        <v/>
      </c>
      <c r="N236" s="71">
        <f t="shared" si="69"/>
        <v>-1.5295342500545428E-2</v>
      </c>
      <c r="O236" s="75" t="str">
        <f t="shared" si="60"/>
        <v/>
      </c>
      <c r="P236" s="71">
        <f t="shared" si="61"/>
        <v>2.4302029772152962E-2</v>
      </c>
      <c r="Q236" s="80">
        <f t="shared" si="62"/>
        <v>1250.189106306319</v>
      </c>
      <c r="R236" s="80">
        <f t="shared" si="63"/>
        <v>29993.139643373124</v>
      </c>
      <c r="S236" s="81">
        <f t="shared" si="64"/>
        <v>3.6843635448269296E-3</v>
      </c>
      <c r="T236" s="81">
        <f t="shared" si="65"/>
        <v>7.0651187512969393E-2</v>
      </c>
      <c r="U236" s="114">
        <f>IF(H236&lt;&gt;"",MAX(Q$13:Q236),"")</f>
        <v>1269.2928785675508</v>
      </c>
      <c r="V236" s="115">
        <f t="shared" si="66"/>
        <v>1.5050720431671549E-2</v>
      </c>
      <c r="W236" s="114">
        <f>IF(I236&lt;&gt;"",MAX(R$13:R236),"")</f>
        <v>45057.987316927298</v>
      </c>
      <c r="X236" s="115">
        <f t="shared" si="67"/>
        <v>0.33434355528558291</v>
      </c>
    </row>
    <row r="237" spans="2:24">
      <c r="B237" s="8">
        <f t="shared" si="70"/>
        <v>226</v>
      </c>
      <c r="D237" s="3">
        <v>44216</v>
      </c>
      <c r="E237" s="4">
        <v>36050.113280999998</v>
      </c>
      <c r="F237" s="4">
        <v>36378.328125</v>
      </c>
      <c r="G237" s="4">
        <v>33570.476562999997</v>
      </c>
      <c r="H237" s="4">
        <v>35547.75</v>
      </c>
      <c r="I237" s="5">
        <v>66834573161</v>
      </c>
      <c r="J237" s="37">
        <v>35547.75</v>
      </c>
      <c r="L237" s="51">
        <f t="shared" si="59"/>
        <v>-1.4473454805639108E-2</v>
      </c>
      <c r="M237" s="71" t="str">
        <f t="shared" si="68"/>
        <v/>
      </c>
      <c r="N237" s="71">
        <f t="shared" si="69"/>
        <v>-1.4473454805639108E-2</v>
      </c>
      <c r="O237" s="75" t="str">
        <f t="shared" si="60"/>
        <v/>
      </c>
      <c r="P237" s="71">
        <f t="shared" si="61"/>
        <v>2.4302029772152962E-2</v>
      </c>
      <c r="Q237" s="80">
        <f t="shared" si="62"/>
        <v>1247.1829068811264</v>
      </c>
      <c r="R237" s="80">
        <f t="shared" si="63"/>
        <v>28610.143413908547</v>
      </c>
      <c r="S237" s="81">
        <f t="shared" si="64"/>
        <v>-2.4045957607760071E-3</v>
      </c>
      <c r="T237" s="81">
        <f t="shared" si="65"/>
        <v>-4.6110418779387263E-2</v>
      </c>
      <c r="U237" s="114">
        <f>IF(H237&lt;&gt;"",MAX(Q$13:Q237),"")</f>
        <v>1269.2928785675508</v>
      </c>
      <c r="V237" s="115">
        <f t="shared" si="66"/>
        <v>1.7419125293900994E-2</v>
      </c>
      <c r="W237" s="114">
        <f>IF(I237&lt;&gt;"",MAX(R$13:R237),"")</f>
        <v>45057.987316927298</v>
      </c>
      <c r="X237" s="115">
        <f t="shared" si="67"/>
        <v>0.36503725271456267</v>
      </c>
    </row>
    <row r="238" spans="2:24">
      <c r="B238" s="8">
        <f t="shared" si="70"/>
        <v>227</v>
      </c>
      <c r="D238" s="3">
        <v>44217</v>
      </c>
      <c r="E238" s="4">
        <v>35549.398437999997</v>
      </c>
      <c r="F238" s="4">
        <v>35552.679687999997</v>
      </c>
      <c r="G238" s="4">
        <v>30250.75</v>
      </c>
      <c r="H238" s="4">
        <v>30825.699218999998</v>
      </c>
      <c r="I238" s="5">
        <v>75643067688</v>
      </c>
      <c r="J238" s="37">
        <v>30825.699218999998</v>
      </c>
      <c r="L238" s="51">
        <f t="shared" si="59"/>
        <v>-0.13283684005316798</v>
      </c>
      <c r="M238" s="71" t="str">
        <f t="shared" si="68"/>
        <v/>
      </c>
      <c r="N238" s="71">
        <f t="shared" si="69"/>
        <v>-0.13283684005316798</v>
      </c>
      <c r="O238" s="75" t="str">
        <f t="shared" si="60"/>
        <v/>
      </c>
      <c r="P238" s="71">
        <f t="shared" si="61"/>
        <v>2.4302029772152962E-2</v>
      </c>
      <c r="Q238" s="80">
        <f t="shared" si="62"/>
        <v>1244.345084365279</v>
      </c>
      <c r="R238" s="80">
        <f t="shared" si="63"/>
        <v>27361.805662590465</v>
      </c>
      <c r="S238" s="81">
        <f t="shared" si="64"/>
        <v>-2.2753859920546793E-3</v>
      </c>
      <c r="T238" s="81">
        <f t="shared" si="65"/>
        <v>-4.3632698139891679E-2</v>
      </c>
      <c r="U238" s="114">
        <f>IF(H238&lt;&gt;"",MAX(Q$13:Q238),"")</f>
        <v>1269.2928785675508</v>
      </c>
      <c r="V238" s="115">
        <f t="shared" si="66"/>
        <v>1.9654876052268122E-2</v>
      </c>
      <c r="W238" s="114">
        <f>IF(I238&lt;&gt;"",MAX(R$13:R238),"")</f>
        <v>45057.987316927298</v>
      </c>
      <c r="X238" s="115">
        <f t="shared" si="67"/>
        <v>0.39274239059694449</v>
      </c>
    </row>
    <row r="239" spans="2:24">
      <c r="B239" s="8">
        <f t="shared" si="70"/>
        <v>228</v>
      </c>
      <c r="D239" s="3">
        <v>44218</v>
      </c>
      <c r="E239" s="4">
        <v>30817.625</v>
      </c>
      <c r="F239" s="4">
        <v>33811.851562999997</v>
      </c>
      <c r="G239" s="4">
        <v>28953.373047000001</v>
      </c>
      <c r="H239" s="4">
        <v>33005.761719000002</v>
      </c>
      <c r="I239" s="5">
        <v>77207272511</v>
      </c>
      <c r="J239" s="37">
        <v>33005.761719000002</v>
      </c>
      <c r="L239" s="51">
        <f t="shared" si="59"/>
        <v>7.0722240054048147E-2</v>
      </c>
      <c r="M239" s="71">
        <f t="shared" si="68"/>
        <v>7.0722240054048147E-2</v>
      </c>
      <c r="N239" s="71" t="str">
        <f t="shared" si="69"/>
        <v/>
      </c>
      <c r="O239" s="75">
        <f t="shared" si="60"/>
        <v>2.7714013354699394E-2</v>
      </c>
      <c r="P239" s="71" t="str">
        <f t="shared" si="61"/>
        <v/>
      </c>
      <c r="Q239" s="80">
        <f t="shared" si="62"/>
        <v>1218.3589162802136</v>
      </c>
      <c r="R239" s="80">
        <f t="shared" si="63"/>
        <v>16404.515810459732</v>
      </c>
      <c r="S239" s="81">
        <f t="shared" si="64"/>
        <v>-2.0883409603631442E-2</v>
      </c>
      <c r="T239" s="81">
        <f t="shared" si="65"/>
        <v>-0.4004593113206607</v>
      </c>
      <c r="U239" s="114">
        <f>IF(H239&lt;&gt;"",MAX(Q$13:Q239),"")</f>
        <v>1269.2928785675508</v>
      </c>
      <c r="V239" s="115">
        <f t="shared" si="66"/>
        <v>4.0127824828591341E-2</v>
      </c>
      <c r="W239" s="114">
        <f>IF(I239&lt;&gt;"",MAX(R$13:R239),"")</f>
        <v>45057.987316927298</v>
      </c>
      <c r="X239" s="115">
        <f t="shared" si="67"/>
        <v>0.6359243546527229</v>
      </c>
    </row>
    <row r="240" spans="2:24">
      <c r="B240" s="8">
        <f t="shared" si="70"/>
        <v>229</v>
      </c>
      <c r="D240" s="3">
        <v>44219</v>
      </c>
      <c r="E240" s="4">
        <v>32985.757812999997</v>
      </c>
      <c r="F240" s="4">
        <v>33360.976562999997</v>
      </c>
      <c r="G240" s="4">
        <v>31493.160156000002</v>
      </c>
      <c r="H240" s="4">
        <v>32067.642577999999</v>
      </c>
      <c r="I240" s="5">
        <v>48354737975</v>
      </c>
      <c r="J240" s="37">
        <v>32067.642577999999</v>
      </c>
      <c r="L240" s="51">
        <f t="shared" si="59"/>
        <v>-2.8422890190713868E-2</v>
      </c>
      <c r="M240" s="71" t="str">
        <f t="shared" si="68"/>
        <v/>
      </c>
      <c r="N240" s="71">
        <f t="shared" si="69"/>
        <v>-2.8422890190713868E-2</v>
      </c>
      <c r="O240" s="75" t="str">
        <f t="shared" si="60"/>
        <v/>
      </c>
      <c r="P240" s="71">
        <f t="shared" si="61"/>
        <v>2.4302029772152962E-2</v>
      </c>
      <c r="Q240" s="80">
        <f t="shared" si="62"/>
        <v>1231.9050115211405</v>
      </c>
      <c r="R240" s="80">
        <f t="shared" si="63"/>
        <v>19902.028385799931</v>
      </c>
      <c r="S240" s="81">
        <f t="shared" si="64"/>
        <v>1.1118312559557308E-2</v>
      </c>
      <c r="T240" s="81">
        <f t="shared" si="65"/>
        <v>0.21320425520332265</v>
      </c>
      <c r="U240" s="114">
        <f>IF(H240&lt;&gt;"",MAX(Q$13:Q240),"")</f>
        <v>1269.2928785675508</v>
      </c>
      <c r="V240" s="115">
        <f t="shared" si="66"/>
        <v>2.9455665967813571E-2</v>
      </c>
      <c r="W240" s="114">
        <f>IF(I240&lt;&gt;"",MAX(R$13:R240),"")</f>
        <v>45057.987316927298</v>
      </c>
      <c r="X240" s="115">
        <f t="shared" si="67"/>
        <v>0.5583018778487876</v>
      </c>
    </row>
    <row r="241" spans="2:24">
      <c r="B241" s="8">
        <f t="shared" si="70"/>
        <v>230</v>
      </c>
      <c r="D241" s="3">
        <v>44220</v>
      </c>
      <c r="E241" s="4">
        <v>32064.376952999999</v>
      </c>
      <c r="F241" s="4">
        <v>32944.007812999997</v>
      </c>
      <c r="G241" s="4">
        <v>31106.685547000001</v>
      </c>
      <c r="H241" s="4">
        <v>32289.378906000002</v>
      </c>
      <c r="I241" s="5">
        <v>48643830599</v>
      </c>
      <c r="J241" s="37">
        <v>32289.378906000002</v>
      </c>
      <c r="L241" s="51">
        <f t="shared" si="59"/>
        <v>6.9146438644704933E-3</v>
      </c>
      <c r="M241" s="71">
        <f t="shared" si="68"/>
        <v>6.9146438644704933E-3</v>
      </c>
      <c r="N241" s="71" t="str">
        <f t="shared" si="69"/>
        <v/>
      </c>
      <c r="O241" s="75">
        <f t="shared" si="60"/>
        <v>2.7714013354699394E-2</v>
      </c>
      <c r="P241" s="71" t="str">
        <f t="shared" si="61"/>
        <v/>
      </c>
      <c r="Q241" s="80">
        <f t="shared" si="62"/>
        <v>1226.4003790207323</v>
      </c>
      <c r="R241" s="80">
        <f t="shared" si="63"/>
        <v>18196.710140110492</v>
      </c>
      <c r="S241" s="81">
        <f t="shared" si="64"/>
        <v>-4.4683903782574141E-3</v>
      </c>
      <c r="T241" s="81">
        <f t="shared" si="65"/>
        <v>-8.5685650358441889E-2</v>
      </c>
      <c r="U241" s="114">
        <f>IF(H241&lt;&gt;"",MAX(Q$13:Q241),"")</f>
        <v>1269.2928785675508</v>
      </c>
      <c r="V241" s="115">
        <f t="shared" si="66"/>
        <v>3.3792436931675218E-2</v>
      </c>
      <c r="W241" s="114">
        <f>IF(I241&lt;&gt;"",MAX(R$13:R241),"")</f>
        <v>45057.987316927298</v>
      </c>
      <c r="X241" s="115">
        <f t="shared" si="67"/>
        <v>0.5961490687074168</v>
      </c>
    </row>
    <row r="242" spans="2:24">
      <c r="B242" s="8">
        <f t="shared" si="70"/>
        <v>231</v>
      </c>
      <c r="D242" s="3">
        <v>44221</v>
      </c>
      <c r="E242" s="4">
        <v>32285.798827999999</v>
      </c>
      <c r="F242" s="4">
        <v>34802.742187999997</v>
      </c>
      <c r="G242" s="4">
        <v>32087.787109000001</v>
      </c>
      <c r="H242" s="4">
        <v>32366.392577999999</v>
      </c>
      <c r="I242" s="5">
        <v>59897054838</v>
      </c>
      <c r="J242" s="37">
        <v>32366.392577999999</v>
      </c>
      <c r="L242" s="51">
        <f t="shared" si="59"/>
        <v>2.3851084972614789E-3</v>
      </c>
      <c r="M242" s="71">
        <f t="shared" si="68"/>
        <v>2.3851084972614789E-3</v>
      </c>
      <c r="N242" s="71" t="str">
        <f t="shared" si="69"/>
        <v/>
      </c>
      <c r="O242" s="75">
        <f t="shared" si="60"/>
        <v>2.7714013354699394E-2</v>
      </c>
      <c r="P242" s="71" t="str">
        <f t="shared" si="61"/>
        <v/>
      </c>
      <c r="Q242" s="80">
        <f t="shared" si="62"/>
        <v>1227.7335472754157</v>
      </c>
      <c r="R242" s="80">
        <f t="shared" si="63"/>
        <v>18576.027355962691</v>
      </c>
      <c r="S242" s="81">
        <f t="shared" si="64"/>
        <v>1.0870579278097203E-3</v>
      </c>
      <c r="T242" s="81">
        <f t="shared" si="65"/>
        <v>2.0845373308226778E-2</v>
      </c>
      <c r="U242" s="114">
        <f>IF(H242&lt;&gt;"",MAX(Q$13:Q242),"")</f>
        <v>1269.2928785675508</v>
      </c>
      <c r="V242" s="115">
        <f t="shared" si="66"/>
        <v>3.2742113340332057E-2</v>
      </c>
      <c r="W242" s="114">
        <f>IF(I242&lt;&gt;"",MAX(R$13:R242),"")</f>
        <v>45057.987316927298</v>
      </c>
      <c r="X242" s="115">
        <f t="shared" si="67"/>
        <v>0.58773064528374785</v>
      </c>
    </row>
    <row r="243" spans="2:24">
      <c r="B243" s="8">
        <f t="shared" si="70"/>
        <v>232</v>
      </c>
      <c r="D243" s="3">
        <v>44222</v>
      </c>
      <c r="E243" s="4">
        <v>32358.613281000002</v>
      </c>
      <c r="F243" s="4">
        <v>32794.550780999998</v>
      </c>
      <c r="G243" s="4">
        <v>31030.265625</v>
      </c>
      <c r="H243" s="4">
        <v>32569.849609000001</v>
      </c>
      <c r="I243" s="5">
        <v>60255421470</v>
      </c>
      <c r="J243" s="37">
        <v>32569.849609000001</v>
      </c>
      <c r="L243" s="51">
        <f t="shared" si="59"/>
        <v>6.2860583090837974E-3</v>
      </c>
      <c r="M243" s="71">
        <f t="shared" si="68"/>
        <v>6.2860583090837974E-3</v>
      </c>
      <c r="N243" s="71" t="str">
        <f t="shared" si="69"/>
        <v/>
      </c>
      <c r="O243" s="75">
        <f t="shared" si="60"/>
        <v>2.7714013354699394E-2</v>
      </c>
      <c r="P243" s="71" t="str">
        <f t="shared" si="61"/>
        <v/>
      </c>
      <c r="Q243" s="80">
        <f t="shared" si="62"/>
        <v>1228.1939046804212</v>
      </c>
      <c r="R243" s="80">
        <f t="shared" si="63"/>
        <v>18709.594869642835</v>
      </c>
      <c r="S243" s="81">
        <f t="shared" si="64"/>
        <v>3.7496524064772885E-4</v>
      </c>
      <c r="T243" s="81">
        <f t="shared" si="65"/>
        <v>7.1903163750062227E-3</v>
      </c>
      <c r="U243" s="114">
        <f>IF(H243&lt;&gt;"",MAX(Q$13:Q243),"")</f>
        <v>1269.2928785675508</v>
      </c>
      <c r="V243" s="115">
        <f t="shared" si="66"/>
        <v>3.237942525409232E-2</v>
      </c>
      <c r="W243" s="114">
        <f>IF(I243&lt;&gt;"",MAX(R$13:R243),"")</f>
        <v>45057.987316927298</v>
      </c>
      <c r="X243" s="115">
        <f t="shared" si="67"/>
        <v>0.58476629819161829</v>
      </c>
    </row>
    <row r="244" spans="2:24">
      <c r="B244" s="8">
        <f t="shared" si="70"/>
        <v>233</v>
      </c>
      <c r="D244" s="3">
        <v>44223</v>
      </c>
      <c r="E244" s="4">
        <v>32564.029297000001</v>
      </c>
      <c r="F244" s="4">
        <v>32564.029297000001</v>
      </c>
      <c r="G244" s="4">
        <v>29367.138672000001</v>
      </c>
      <c r="H244" s="4">
        <v>30432.546875</v>
      </c>
      <c r="I244" s="5">
        <v>62576762015</v>
      </c>
      <c r="J244" s="37">
        <v>30432.546875</v>
      </c>
      <c r="L244" s="51">
        <f t="shared" si="59"/>
        <v>-6.5622124745992161E-2</v>
      </c>
      <c r="M244" s="71" t="str">
        <f t="shared" si="68"/>
        <v/>
      </c>
      <c r="N244" s="71">
        <f t="shared" si="69"/>
        <v>-6.5622124745992161E-2</v>
      </c>
      <c r="O244" s="75" t="str">
        <f t="shared" si="60"/>
        <v/>
      </c>
      <c r="P244" s="71">
        <f t="shared" si="61"/>
        <v>2.4302029772152962E-2</v>
      </c>
      <c r="Q244" s="80">
        <f t="shared" si="62"/>
        <v>1229.4076518039492</v>
      </c>
      <c r="R244" s="80">
        <f t="shared" si="63"/>
        <v>19064.149081560117</v>
      </c>
      <c r="S244" s="81">
        <f t="shared" si="64"/>
        <v>9.8823737758557684E-4</v>
      </c>
      <c r="T244" s="81">
        <f t="shared" si="65"/>
        <v>1.8950394938404669E-2</v>
      </c>
      <c r="U244" s="114">
        <f>IF(H244&lt;&gt;"",MAX(Q$13:Q244),"")</f>
        <v>1269.2928785675508</v>
      </c>
      <c r="V244" s="115">
        <f t="shared" si="66"/>
        <v>3.142318643480746E-2</v>
      </c>
      <c r="W244" s="114">
        <f>IF(I244&lt;&gt;"",MAX(R$13:R244),"")</f>
        <v>45057.987316927298</v>
      </c>
      <c r="X244" s="115">
        <f t="shared" si="67"/>
        <v>0.57689745555061367</v>
      </c>
    </row>
    <row r="245" spans="2:24">
      <c r="B245" s="8">
        <f t="shared" si="70"/>
        <v>234</v>
      </c>
      <c r="D245" s="3">
        <v>44224</v>
      </c>
      <c r="E245" s="4">
        <v>30441.041015999999</v>
      </c>
      <c r="F245" s="4">
        <v>31891.300781000002</v>
      </c>
      <c r="G245" s="4">
        <v>30023.207031000002</v>
      </c>
      <c r="H245" s="4">
        <v>31649.605468999998</v>
      </c>
      <c r="I245" s="5">
        <v>78948162368</v>
      </c>
      <c r="J245" s="37">
        <v>31649.605468999998</v>
      </c>
      <c r="L245" s="51">
        <f t="shared" si="59"/>
        <v>3.9992005894182947E-2</v>
      </c>
      <c r="M245" s="71">
        <f t="shared" si="68"/>
        <v>3.9992005894182947E-2</v>
      </c>
      <c r="N245" s="71" t="str">
        <f t="shared" si="69"/>
        <v/>
      </c>
      <c r="O245" s="75">
        <f t="shared" si="60"/>
        <v>2.7714013354699394E-2</v>
      </c>
      <c r="P245" s="71" t="str">
        <f t="shared" si="61"/>
        <v/>
      </c>
      <c r="Q245" s="80">
        <f t="shared" si="62"/>
        <v>1216.7244450918809</v>
      </c>
      <c r="R245" s="80">
        <f t="shared" si="63"/>
        <v>15292.70586061814</v>
      </c>
      <c r="S245" s="81">
        <f t="shared" si="64"/>
        <v>-1.0316518441590872E-2</v>
      </c>
      <c r="T245" s="81">
        <f t="shared" si="65"/>
        <v>-0.19782908771889129</v>
      </c>
      <c r="U245" s="114">
        <f>IF(H245&lt;&gt;"",MAX(Q$13:Q245),"")</f>
        <v>1269.2928785675508</v>
      </c>
      <c r="V245" s="115">
        <f t="shared" si="66"/>
        <v>4.1415526994050156E-2</v>
      </c>
      <c r="W245" s="114">
        <f>IF(I245&lt;&gt;"",MAX(R$13:R245),"")</f>
        <v>45057.987316927298</v>
      </c>
      <c r="X245" s="115">
        <f t="shared" si="67"/>
        <v>0.6605994459305774</v>
      </c>
    </row>
    <row r="246" spans="2:24">
      <c r="B246" s="8">
        <f t="shared" si="70"/>
        <v>235</v>
      </c>
      <c r="D246" s="3">
        <v>44225</v>
      </c>
      <c r="E246" s="4">
        <v>34318.671875</v>
      </c>
      <c r="F246" s="4">
        <v>38406.261719000002</v>
      </c>
      <c r="G246" s="4">
        <v>32064.814452999999</v>
      </c>
      <c r="H246" s="4">
        <v>34316.386719000002</v>
      </c>
      <c r="I246" s="5">
        <v>117894572511</v>
      </c>
      <c r="J246" s="37">
        <v>34316.386719000002</v>
      </c>
      <c r="L246" s="51">
        <f t="shared" si="59"/>
        <v>8.4259541643008751E-2</v>
      </c>
      <c r="M246" s="71">
        <f t="shared" si="68"/>
        <v>8.4259541643008751E-2</v>
      </c>
      <c r="N246" s="71" t="str">
        <f t="shared" si="69"/>
        <v/>
      </c>
      <c r="O246" s="75">
        <f t="shared" si="60"/>
        <v>2.7714013354699394E-2</v>
      </c>
      <c r="P246" s="71" t="str">
        <f t="shared" si="61"/>
        <v/>
      </c>
      <c r="Q246" s="80">
        <f t="shared" si="62"/>
        <v>1224.3742135821969</v>
      </c>
      <c r="R246" s="80">
        <f t="shared" si="63"/>
        <v>17136.436119737689</v>
      </c>
      <c r="S246" s="81">
        <f t="shared" si="64"/>
        <v>6.2871823782075786E-3</v>
      </c>
      <c r="T246" s="81">
        <f t="shared" si="65"/>
        <v>0.12056272290357284</v>
      </c>
      <c r="U246" s="114">
        <f>IF(H246&lt;&gt;"",MAX(Q$13:Q246),"")</f>
        <v>1269.2928785675508</v>
      </c>
      <c r="V246" s="115">
        <f t="shared" si="66"/>
        <v>3.538873158734368E-2</v>
      </c>
      <c r="W246" s="114">
        <f>IF(I246&lt;&gt;"",MAX(R$13:R246),"")</f>
        <v>45057.987316927298</v>
      </c>
      <c r="X246" s="115">
        <f t="shared" si="67"/>
        <v>0.61968039097698657</v>
      </c>
    </row>
    <row r="247" spans="2:24">
      <c r="B247" s="8">
        <f t="shared" si="70"/>
        <v>236</v>
      </c>
      <c r="D247" s="3">
        <v>44226</v>
      </c>
      <c r="E247" s="4">
        <v>34295.933594000002</v>
      </c>
      <c r="F247" s="4">
        <v>34834.707030999998</v>
      </c>
      <c r="G247" s="4">
        <v>32940.1875</v>
      </c>
      <c r="H247" s="4">
        <v>34269.523437999997</v>
      </c>
      <c r="I247" s="5">
        <v>65141828798</v>
      </c>
      <c r="J247" s="37">
        <v>34269.523437999997</v>
      </c>
      <c r="L247" s="51">
        <f t="shared" si="59"/>
        <v>-1.3656239913527601E-3</v>
      </c>
      <c r="M247" s="71" t="str">
        <f t="shared" si="68"/>
        <v/>
      </c>
      <c r="N247" s="71">
        <f t="shared" si="69"/>
        <v>-1.3656239913527601E-3</v>
      </c>
      <c r="O247" s="75" t="str">
        <f t="shared" si="60"/>
        <v/>
      </c>
      <c r="P247" s="71">
        <f t="shared" si="61"/>
        <v>2.4302029772152962E-2</v>
      </c>
      <c r="Q247" s="80">
        <f t="shared" si="62"/>
        <v>1240.5929171975733</v>
      </c>
      <c r="R247" s="80">
        <f t="shared" si="63"/>
        <v>21489.343824502499</v>
      </c>
      <c r="S247" s="81">
        <f t="shared" si="64"/>
        <v>1.324652498840595E-2</v>
      </c>
      <c r="T247" s="81">
        <f t="shared" si="65"/>
        <v>0.25401475979892596</v>
      </c>
      <c r="U247" s="114">
        <f>IF(H247&lt;&gt;"",MAX(Q$13:Q247),"")</f>
        <v>1269.2928785675508</v>
      </c>
      <c r="V247" s="115">
        <f t="shared" si="66"/>
        <v>2.2610984316217553E-2</v>
      </c>
      <c r="W247" s="114">
        <f>IF(I247&lt;&gt;"",MAX(R$13:R247),"")</f>
        <v>45057.987316927298</v>
      </c>
      <c r="X247" s="115">
        <f t="shared" si="67"/>
        <v>0.52307359684418431</v>
      </c>
    </row>
    <row r="248" spans="2:24">
      <c r="B248" s="8">
        <f t="shared" si="70"/>
        <v>237</v>
      </c>
      <c r="D248" s="3">
        <v>44227</v>
      </c>
      <c r="E248" s="4">
        <v>34270.878905999998</v>
      </c>
      <c r="F248" s="4">
        <v>34288.332030999998</v>
      </c>
      <c r="G248" s="4">
        <v>32270.175781000002</v>
      </c>
      <c r="H248" s="4">
        <v>33114.359375</v>
      </c>
      <c r="I248" s="5">
        <v>52754542671</v>
      </c>
      <c r="J248" s="37">
        <v>33114.359375</v>
      </c>
      <c r="L248" s="51">
        <f t="shared" si="59"/>
        <v>-3.3708203298767891E-2</v>
      </c>
      <c r="M248" s="71" t="str">
        <f t="shared" si="68"/>
        <v/>
      </c>
      <c r="N248" s="71">
        <f t="shared" si="69"/>
        <v>-3.3708203298767891E-2</v>
      </c>
      <c r="O248" s="75" t="str">
        <f t="shared" si="60"/>
        <v/>
      </c>
      <c r="P248" s="71">
        <f t="shared" si="61"/>
        <v>2.4302029772152962E-2</v>
      </c>
      <c r="Q248" s="80">
        <f t="shared" si="62"/>
        <v>1240.3265729594725</v>
      </c>
      <c r="R248" s="80">
        <f t="shared" si="63"/>
        <v>21400.874206388031</v>
      </c>
      <c r="S248" s="81">
        <f t="shared" si="64"/>
        <v>-2.1469108392335734E-4</v>
      </c>
      <c r="T248" s="81">
        <f t="shared" si="65"/>
        <v>-4.1169064461425986E-3</v>
      </c>
      <c r="U248" s="114">
        <f>IF(H248&lt;&gt;"",MAX(Q$13:Q248),"")</f>
        <v>1269.2928785675508</v>
      </c>
      <c r="V248" s="115">
        <f t="shared" si="66"/>
        <v>2.2820821023409432E-2</v>
      </c>
      <c r="W248" s="114">
        <f>IF(I248&lt;&gt;"",MAX(R$13:R248),"")</f>
        <v>45057.987316927298</v>
      </c>
      <c r="X248" s="115">
        <f t="shared" si="67"/>
        <v>0.52503705822767199</v>
      </c>
    </row>
    <row r="249" spans="2:24">
      <c r="B249" s="8">
        <f t="shared" si="70"/>
        <v>238</v>
      </c>
      <c r="D249" s="3">
        <v>44228</v>
      </c>
      <c r="E249" s="4">
        <v>33114.578125</v>
      </c>
      <c r="F249" s="4">
        <v>34638.214844000002</v>
      </c>
      <c r="G249" s="4">
        <v>32384.228515999999</v>
      </c>
      <c r="H249" s="4">
        <v>33537.175780999998</v>
      </c>
      <c r="I249" s="5">
        <v>61400400660</v>
      </c>
      <c r="J249" s="37">
        <v>33537.175780999998</v>
      </c>
      <c r="L249" s="51">
        <f t="shared" si="59"/>
        <v>1.2768370398226869E-2</v>
      </c>
      <c r="M249" s="71">
        <f t="shared" si="68"/>
        <v>1.2768370398226869E-2</v>
      </c>
      <c r="N249" s="71" t="str">
        <f t="shared" si="69"/>
        <v/>
      </c>
      <c r="O249" s="75">
        <f t="shared" si="60"/>
        <v>2.7714013354699394E-2</v>
      </c>
      <c r="P249" s="71" t="str">
        <f t="shared" si="61"/>
        <v/>
      </c>
      <c r="Q249" s="80">
        <f t="shared" si="62"/>
        <v>1233.7537108182783</v>
      </c>
      <c r="R249" s="80">
        <f t="shared" si="63"/>
        <v>19226.136026843491</v>
      </c>
      <c r="S249" s="81">
        <f t="shared" si="64"/>
        <v>-5.2992996235750045E-3</v>
      </c>
      <c r="T249" s="81">
        <f t="shared" si="65"/>
        <v>-0.10161912819876273</v>
      </c>
      <c r="U249" s="114">
        <f>IF(H249&lt;&gt;"",MAX(Q$13:Q249),"")</f>
        <v>1269.2928785675508</v>
      </c>
      <c r="V249" s="115">
        <f t="shared" si="66"/>
        <v>2.7999186278725552E-2</v>
      </c>
      <c r="W249" s="114">
        <f>IF(I249&lt;&gt;"",MAX(R$13:R249),"")</f>
        <v>45057.987316927298</v>
      </c>
      <c r="X249" s="115">
        <f t="shared" si="67"/>
        <v>0.57330237829729569</v>
      </c>
    </row>
    <row r="250" spans="2:24">
      <c r="B250" s="8">
        <f t="shared" si="70"/>
        <v>239</v>
      </c>
      <c r="D250" s="3">
        <v>44229</v>
      </c>
      <c r="E250" s="4">
        <v>33533.199219000002</v>
      </c>
      <c r="F250" s="4">
        <v>35896.882812999997</v>
      </c>
      <c r="G250" s="4">
        <v>33489.21875</v>
      </c>
      <c r="H250" s="4">
        <v>35510.289062999997</v>
      </c>
      <c r="I250" s="5">
        <v>63088585433</v>
      </c>
      <c r="J250" s="37">
        <v>35510.289062999997</v>
      </c>
      <c r="L250" s="51">
        <f t="shared" si="59"/>
        <v>5.8833614818509572E-2</v>
      </c>
      <c r="M250" s="71">
        <f t="shared" si="68"/>
        <v>5.8833614818509572E-2</v>
      </c>
      <c r="N250" s="71" t="str">
        <f t="shared" si="69"/>
        <v/>
      </c>
      <c r="O250" s="75">
        <f t="shared" si="60"/>
        <v>2.7714013354699394E-2</v>
      </c>
      <c r="P250" s="71" t="str">
        <f t="shared" si="61"/>
        <v/>
      </c>
      <c r="Q250" s="80">
        <f t="shared" si="62"/>
        <v>1236.2302591920006</v>
      </c>
      <c r="R250" s="80">
        <f t="shared" si="63"/>
        <v>19966.196729147232</v>
      </c>
      <c r="S250" s="81">
        <f t="shared" si="64"/>
        <v>2.0073280039658581E-3</v>
      </c>
      <c r="T250" s="81">
        <f t="shared" si="65"/>
        <v>3.8492430370328679E-2</v>
      </c>
      <c r="U250" s="114">
        <f>IF(H250&lt;&gt;"",MAX(Q$13:Q250),"")</f>
        <v>1269.2928785675508</v>
      </c>
      <c r="V250" s="115">
        <f t="shared" si="66"/>
        <v>2.6048061825465152E-2</v>
      </c>
      <c r="W250" s="114">
        <f>IF(I250&lt;&gt;"",MAX(R$13:R250),"")</f>
        <v>45057.987316927298</v>
      </c>
      <c r="X250" s="115">
        <f t="shared" si="67"/>
        <v>0.55687774980471949</v>
      </c>
    </row>
    <row r="251" spans="2:24">
      <c r="B251" s="8">
        <f t="shared" si="70"/>
        <v>240</v>
      </c>
      <c r="D251" s="3">
        <v>44230</v>
      </c>
      <c r="E251" s="4">
        <v>35510.820312999997</v>
      </c>
      <c r="F251" s="4">
        <v>37480.1875</v>
      </c>
      <c r="G251" s="4">
        <v>35443.984375</v>
      </c>
      <c r="H251" s="4">
        <v>37472.089844000002</v>
      </c>
      <c r="I251" s="5">
        <v>61166818159</v>
      </c>
      <c r="J251" s="37">
        <v>37472.089844000002</v>
      </c>
      <c r="L251" s="51">
        <f t="shared" si="59"/>
        <v>5.52459817355897E-2</v>
      </c>
      <c r="M251" s="71">
        <f t="shared" si="68"/>
        <v>5.52459817355897E-2</v>
      </c>
      <c r="N251" s="71" t="str">
        <f t="shared" si="69"/>
        <v/>
      </c>
      <c r="O251" s="75">
        <f t="shared" si="60"/>
        <v>2.7714013354699394E-2</v>
      </c>
      <c r="P251" s="71" t="str">
        <f t="shared" si="61"/>
        <v/>
      </c>
      <c r="Q251" s="80">
        <f t="shared" si="62"/>
        <v>1247.6645115557237</v>
      </c>
      <c r="R251" s="80">
        <f t="shared" si="63"/>
        <v>23507.480580490741</v>
      </c>
      <c r="S251" s="81">
        <f t="shared" si="64"/>
        <v>9.2492901534351191E-3</v>
      </c>
      <c r="T251" s="81">
        <f t="shared" si="65"/>
        <v>0.17736396667743137</v>
      </c>
      <c r="U251" s="114">
        <f>IF(H251&lt;&gt;"",MAX(Q$13:Q251),"")</f>
        <v>1269.2928785675508</v>
      </c>
      <c r="V251" s="115">
        <f t="shared" si="66"/>
        <v>1.7039697753788441E-2</v>
      </c>
      <c r="W251" s="114">
        <f>IF(I251&lt;&gt;"",MAX(R$13:R251),"")</f>
        <v>45057.987316927298</v>
      </c>
      <c r="X251" s="115">
        <f t="shared" si="67"/>
        <v>0.47828382978705541</v>
      </c>
    </row>
    <row r="252" spans="2:24">
      <c r="B252" s="8">
        <f t="shared" si="70"/>
        <v>241</v>
      </c>
      <c r="D252" s="3">
        <v>44231</v>
      </c>
      <c r="E252" s="4">
        <v>37475.105469000002</v>
      </c>
      <c r="F252" s="4">
        <v>38592.175780999998</v>
      </c>
      <c r="G252" s="4">
        <v>36317.5</v>
      </c>
      <c r="H252" s="4">
        <v>36926.066405999998</v>
      </c>
      <c r="I252" s="5">
        <v>68838074392</v>
      </c>
      <c r="J252" s="37">
        <v>36926.066405999998</v>
      </c>
      <c r="L252" s="51">
        <f t="shared" si="59"/>
        <v>-1.4571470133455389E-2</v>
      </c>
      <c r="M252" s="71" t="str">
        <f t="shared" si="68"/>
        <v/>
      </c>
      <c r="N252" s="71">
        <f t="shared" si="69"/>
        <v>-1.4571470133455389E-2</v>
      </c>
      <c r="O252" s="75" t="str">
        <f t="shared" si="60"/>
        <v/>
      </c>
      <c r="P252" s="71">
        <f t="shared" si="61"/>
        <v>2.4302029772152962E-2</v>
      </c>
      <c r="Q252" s="80">
        <f t="shared" si="62"/>
        <v>1258.5008207542153</v>
      </c>
      <c r="R252" s="80">
        <f t="shared" si="63"/>
        <v>27422.614678047707</v>
      </c>
      <c r="S252" s="81">
        <f t="shared" si="64"/>
        <v>8.6852748460237716E-3</v>
      </c>
      <c r="T252" s="81">
        <f t="shared" si="65"/>
        <v>0.16654843483338677</v>
      </c>
      <c r="U252" s="114">
        <f>IF(H252&lt;&gt;"",MAX(Q$13:Q252),"")</f>
        <v>1269.2928785675508</v>
      </c>
      <c r="V252" s="115">
        <f t="shared" si="66"/>
        <v>8.5024173660493974E-3</v>
      </c>
      <c r="W252" s="114">
        <f>IF(I252&lt;&gt;"",MAX(R$13:R252),"")</f>
        <v>45057.987316927298</v>
      </c>
      <c r="X252" s="115">
        <f t="shared" si="67"/>
        <v>0.39139281821082073</v>
      </c>
    </row>
    <row r="253" spans="2:24">
      <c r="B253" s="8">
        <f t="shared" si="70"/>
        <v>242</v>
      </c>
      <c r="D253" s="3">
        <v>44232</v>
      </c>
      <c r="E253" s="4">
        <v>36931.546875</v>
      </c>
      <c r="F253" s="4">
        <v>38225.90625</v>
      </c>
      <c r="G253" s="4">
        <v>36658.761719000002</v>
      </c>
      <c r="H253" s="4">
        <v>38144.308594000002</v>
      </c>
      <c r="I253" s="5">
        <v>58598066402</v>
      </c>
      <c r="J253" s="37">
        <v>38144.308594000002</v>
      </c>
      <c r="L253" s="51">
        <f t="shared" si="59"/>
        <v>3.2991388105234387E-2</v>
      </c>
      <c r="M253" s="71">
        <f t="shared" si="68"/>
        <v>3.2991388105234387E-2</v>
      </c>
      <c r="N253" s="71" t="str">
        <f t="shared" si="69"/>
        <v/>
      </c>
      <c r="O253" s="75">
        <f t="shared" si="60"/>
        <v>2.7714013354699394E-2</v>
      </c>
      <c r="P253" s="71" t="str">
        <f t="shared" si="61"/>
        <v/>
      </c>
      <c r="Q253" s="80">
        <f t="shared" si="62"/>
        <v>1255.6178532688164</v>
      </c>
      <c r="R253" s="80">
        <f t="shared" si="63"/>
        <v>26217.98906781786</v>
      </c>
      <c r="S253" s="81">
        <f t="shared" si="64"/>
        <v>-2.2907950776474006E-3</v>
      </c>
      <c r="T253" s="81">
        <f t="shared" si="65"/>
        <v>-4.3928182063330823E-2</v>
      </c>
      <c r="U253" s="114">
        <f>IF(H253&lt;&gt;"",MAX(Q$13:Q253),"")</f>
        <v>1269.2928785675508</v>
      </c>
      <c r="V253" s="115">
        <f t="shared" si="66"/>
        <v>1.0773735147846519E-2</v>
      </c>
      <c r="W253" s="114">
        <f>IF(I253&lt;&gt;"",MAX(R$13:R253),"")</f>
        <v>45057.987316927298</v>
      </c>
      <c r="X253" s="115">
        <f t="shared" si="67"/>
        <v>0.41812782529750647</v>
      </c>
    </row>
    <row r="254" spans="2:24">
      <c r="B254" s="8">
        <f t="shared" si="70"/>
        <v>243</v>
      </c>
      <c r="D254" s="3">
        <v>44233</v>
      </c>
      <c r="E254" s="4">
        <v>38138.386719000002</v>
      </c>
      <c r="F254" s="4">
        <v>40846.546875</v>
      </c>
      <c r="G254" s="4">
        <v>38138.386719000002</v>
      </c>
      <c r="H254" s="4">
        <v>39266.011719000002</v>
      </c>
      <c r="I254" s="5">
        <v>71326033653</v>
      </c>
      <c r="J254" s="37">
        <v>39266.011719000002</v>
      </c>
      <c r="L254" s="51">
        <f t="shared" si="59"/>
        <v>2.9406828078578418E-2</v>
      </c>
      <c r="M254" s="71">
        <f t="shared" si="68"/>
        <v>2.9406828078578418E-2</v>
      </c>
      <c r="N254" s="71" t="str">
        <f t="shared" si="69"/>
        <v/>
      </c>
      <c r="O254" s="75">
        <f t="shared" si="60"/>
        <v>2.7714013354699394E-2</v>
      </c>
      <c r="P254" s="71" t="str">
        <f t="shared" si="61"/>
        <v/>
      </c>
      <c r="Q254" s="80">
        <f t="shared" si="62"/>
        <v>1262.1302513808103</v>
      </c>
      <c r="R254" s="80">
        <f t="shared" si="63"/>
        <v>28825.58219076605</v>
      </c>
      <c r="S254" s="81">
        <f t="shared" si="64"/>
        <v>5.1866084056066963E-3</v>
      </c>
      <c r="T254" s="81">
        <f t="shared" si="65"/>
        <v>9.9458166536081416E-2</v>
      </c>
      <c r="U254" s="114">
        <f>IF(H254&lt;&gt;"",MAX(Q$13:Q254),"")</f>
        <v>1269.2928785675508</v>
      </c>
      <c r="V254" s="115">
        <f t="shared" si="66"/>
        <v>5.6430058875174272E-3</v>
      </c>
      <c r="W254" s="114">
        <f>IF(I254&lt;&gt;"",MAX(R$13:R254),"")</f>
        <v>45057.987316927298</v>
      </c>
      <c r="X254" s="115">
        <f t="shared" si="67"/>
        <v>0.36025588564323396</v>
      </c>
    </row>
    <row r="255" spans="2:24">
      <c r="B255" s="8">
        <f t="shared" si="70"/>
        <v>244</v>
      </c>
      <c r="D255" s="3">
        <v>44234</v>
      </c>
      <c r="E255" s="4">
        <v>39250.191405999998</v>
      </c>
      <c r="F255" s="4">
        <v>39621.835937999997</v>
      </c>
      <c r="G255" s="4">
        <v>37446.152344000002</v>
      </c>
      <c r="H255" s="4">
        <v>38903.441405999998</v>
      </c>
      <c r="I255" s="5">
        <v>65500641143</v>
      </c>
      <c r="J255" s="37">
        <v>38903.441405999998</v>
      </c>
      <c r="L255" s="51">
        <f t="shared" si="59"/>
        <v>-9.2336933935300847E-3</v>
      </c>
      <c r="M255" s="71" t="str">
        <f t="shared" si="68"/>
        <v/>
      </c>
      <c r="N255" s="71">
        <f t="shared" si="69"/>
        <v>-9.2336933935300847E-3</v>
      </c>
      <c r="O255" s="75" t="str">
        <f t="shared" si="60"/>
        <v/>
      </c>
      <c r="P255" s="71">
        <f t="shared" si="61"/>
        <v>2.4302029772152962E-2</v>
      </c>
      <c r="Q255" s="80">
        <f t="shared" si="62"/>
        <v>1267.9651757279391</v>
      </c>
      <c r="R255" s="80">
        <f t="shared" si="63"/>
        <v>31381.024790152234</v>
      </c>
      <c r="S255" s="81">
        <f t="shared" si="64"/>
        <v>4.6230762163772532E-3</v>
      </c>
      <c r="T255" s="81">
        <f t="shared" si="65"/>
        <v>8.8651898944292373E-2</v>
      </c>
      <c r="U255" s="114">
        <f>IF(H255&lt;&gt;"",MAX(Q$13:Q255),"")</f>
        <v>1269.2928785675508</v>
      </c>
      <c r="V255" s="115">
        <f t="shared" si="66"/>
        <v>1.0460177174476115E-3</v>
      </c>
      <c r="W255" s="114">
        <f>IF(I255&lt;&gt;"",MAX(R$13:R255),"")</f>
        <v>45057.987316927298</v>
      </c>
      <c r="X255" s="115">
        <f t="shared" si="67"/>
        <v>0.30354135506707214</v>
      </c>
    </row>
    <row r="256" spans="2:24">
      <c r="B256" s="8">
        <f t="shared" si="70"/>
        <v>245</v>
      </c>
      <c r="D256" s="3">
        <v>44235</v>
      </c>
      <c r="E256" s="4">
        <v>38886.828125</v>
      </c>
      <c r="F256" s="4">
        <v>46203.929687999997</v>
      </c>
      <c r="G256" s="4">
        <v>38076.324219000002</v>
      </c>
      <c r="H256" s="4">
        <v>46196.464844000002</v>
      </c>
      <c r="I256" s="5">
        <v>101467222687</v>
      </c>
      <c r="J256" s="37">
        <v>46196.464844000002</v>
      </c>
      <c r="L256" s="51">
        <f t="shared" si="59"/>
        <v>0.18746473767935656</v>
      </c>
      <c r="M256" s="71">
        <f t="shared" si="68"/>
        <v>0.18746473767935656</v>
      </c>
      <c r="N256" s="71" t="str">
        <f t="shared" si="69"/>
        <v/>
      </c>
      <c r="O256" s="75">
        <f t="shared" si="60"/>
        <v>2.7714013354699394E-2</v>
      </c>
      <c r="P256" s="71" t="str">
        <f t="shared" si="61"/>
        <v/>
      </c>
      <c r="Q256" s="80">
        <f t="shared" si="62"/>
        <v>1266.1245493298675</v>
      </c>
      <c r="R256" s="80">
        <f t="shared" si="63"/>
        <v>30507.485523598367</v>
      </c>
      <c r="S256" s="81">
        <f t="shared" si="64"/>
        <v>-1.4516379734285101E-3</v>
      </c>
      <c r="T256" s="81">
        <f t="shared" si="65"/>
        <v>-2.7836543656407198E-2</v>
      </c>
      <c r="U256" s="114">
        <f>IF(H256&lt;&gt;"",MAX(Q$13:Q256),"")</f>
        <v>1269.2928785675508</v>
      </c>
      <c r="V256" s="115">
        <f t="shared" si="66"/>
        <v>2.4961372518366165E-3</v>
      </c>
      <c r="W256" s="114">
        <f>IF(I256&lt;&gt;"",MAX(R$13:R256),"")</f>
        <v>45057.987316927298</v>
      </c>
      <c r="X256" s="115">
        <f t="shared" si="67"/>
        <v>0.32292835654162977</v>
      </c>
    </row>
    <row r="257" spans="2:24">
      <c r="B257" s="8">
        <f t="shared" si="70"/>
        <v>246</v>
      </c>
      <c r="D257" s="3">
        <v>44236</v>
      </c>
      <c r="E257" s="4">
        <v>46184.992187999997</v>
      </c>
      <c r="F257" s="4">
        <v>48003.722655999998</v>
      </c>
      <c r="G257" s="4">
        <v>45166.960937999997</v>
      </c>
      <c r="H257" s="4">
        <v>46481.105469000002</v>
      </c>
      <c r="I257" s="5">
        <v>91809846886</v>
      </c>
      <c r="J257" s="37">
        <v>46481.105469000002</v>
      </c>
      <c r="L257" s="51">
        <f t="shared" si="59"/>
        <v>6.1615239599219773E-3</v>
      </c>
      <c r="M257" s="71">
        <f t="shared" si="68"/>
        <v>6.1615239599219773E-3</v>
      </c>
      <c r="N257" s="71" t="str">
        <f t="shared" si="69"/>
        <v/>
      </c>
      <c r="O257" s="75">
        <f t="shared" si="60"/>
        <v>2.7714013354699394E-2</v>
      </c>
      <c r="P257" s="71" t="str">
        <f t="shared" si="61"/>
        <v/>
      </c>
      <c r="Q257" s="80">
        <f t="shared" si="62"/>
        <v>1303.439157777301</v>
      </c>
      <c r="R257" s="80">
        <f t="shared" si="63"/>
        <v>47748.620924158247</v>
      </c>
      <c r="S257" s="81">
        <f t="shared" si="64"/>
        <v>2.9471514842029922E-2</v>
      </c>
      <c r="T257" s="81">
        <f t="shared" si="65"/>
        <v>0.5651444261843015</v>
      </c>
      <c r="U257" s="114">
        <f>IF(H257&lt;&gt;"",MAX(Q$13:Q257),"")</f>
        <v>1303.439157777301</v>
      </c>
      <c r="V257" s="115">
        <f t="shared" si="66"/>
        <v>0</v>
      </c>
      <c r="W257" s="114">
        <f>IF(I257&lt;&gt;"",MAX(R$13:R257),"")</f>
        <v>47748.620924158247</v>
      </c>
      <c r="X257" s="115">
        <f t="shared" si="67"/>
        <v>0</v>
      </c>
    </row>
    <row r="258" spans="2:24">
      <c r="B258" s="8">
        <f t="shared" si="70"/>
        <v>247</v>
      </c>
      <c r="D258" s="3">
        <v>44237</v>
      </c>
      <c r="E258" s="4">
        <v>46469.761719000002</v>
      </c>
      <c r="F258" s="4">
        <v>47145.566405999998</v>
      </c>
      <c r="G258" s="4">
        <v>43881.152344000002</v>
      </c>
      <c r="H258" s="4">
        <v>44918.183594000002</v>
      </c>
      <c r="I258" s="5">
        <v>87301089896</v>
      </c>
      <c r="J258" s="37">
        <v>44918.183594000002</v>
      </c>
      <c r="L258" s="51">
        <f t="shared" si="59"/>
        <v>-3.3624886052728953E-2</v>
      </c>
      <c r="M258" s="71" t="str">
        <f t="shared" si="68"/>
        <v/>
      </c>
      <c r="N258" s="71">
        <f t="shared" si="69"/>
        <v>-3.3624886052728953E-2</v>
      </c>
      <c r="O258" s="75" t="str">
        <f t="shared" si="60"/>
        <v/>
      </c>
      <c r="P258" s="71">
        <f t="shared" si="61"/>
        <v>2.4302029772152962E-2</v>
      </c>
      <c r="Q258" s="80">
        <f t="shared" si="62"/>
        <v>1304.7017461230678</v>
      </c>
      <c r="R258" s="80">
        <f t="shared" si="63"/>
        <v>48635.549881941923</v>
      </c>
      <c r="S258" s="81">
        <f t="shared" si="64"/>
        <v>9.6865921069899663E-4</v>
      </c>
      <c r="T258" s="81">
        <f t="shared" si="65"/>
        <v>1.8574964901969304E-2</v>
      </c>
      <c r="U258" s="114">
        <f>IF(H258&lt;&gt;"",MAX(Q$13:Q258),"")</f>
        <v>1304.7017461230678</v>
      </c>
      <c r="V258" s="115">
        <f t="shared" si="66"/>
        <v>0</v>
      </c>
      <c r="W258" s="114">
        <f>IF(I258&lt;&gt;"",MAX(R$13:R258),"")</f>
        <v>48635.549881941923</v>
      </c>
      <c r="X258" s="115">
        <f t="shared" si="67"/>
        <v>0</v>
      </c>
    </row>
    <row r="259" spans="2:24">
      <c r="B259" s="8">
        <f t="shared" si="70"/>
        <v>248</v>
      </c>
      <c r="D259" s="3">
        <v>44238</v>
      </c>
      <c r="E259" s="4">
        <v>44898.710937999997</v>
      </c>
      <c r="F259" s="4">
        <v>48463.46875</v>
      </c>
      <c r="G259" s="4">
        <v>44187.761719000002</v>
      </c>
      <c r="H259" s="4">
        <v>47909.332030999998</v>
      </c>
      <c r="I259" s="5">
        <v>81388911810</v>
      </c>
      <c r="J259" s="37">
        <v>47909.332030999998</v>
      </c>
      <c r="L259" s="51">
        <f t="shared" si="59"/>
        <v>6.6591037251994889E-2</v>
      </c>
      <c r="M259" s="71">
        <f t="shared" si="68"/>
        <v>6.6591037251994889E-2</v>
      </c>
      <c r="N259" s="71" t="str">
        <f t="shared" si="69"/>
        <v/>
      </c>
      <c r="O259" s="75">
        <f t="shared" si="60"/>
        <v>2.7714013354699394E-2</v>
      </c>
      <c r="P259" s="71" t="str">
        <f t="shared" si="61"/>
        <v/>
      </c>
      <c r="Q259" s="80">
        <f t="shared" si="62"/>
        <v>1297.8048301377514</v>
      </c>
      <c r="R259" s="80">
        <f t="shared" si="63"/>
        <v>43705.463691459772</v>
      </c>
      <c r="S259" s="81">
        <f t="shared" si="64"/>
        <v>-5.2862012378005474E-3</v>
      </c>
      <c r="T259" s="81">
        <f t="shared" si="65"/>
        <v>-0.1013679541497825</v>
      </c>
      <c r="U259" s="114">
        <f>IF(H259&lt;&gt;"",MAX(Q$13:Q259),"")</f>
        <v>1304.7017461230678</v>
      </c>
      <c r="V259" s="115">
        <f t="shared" si="66"/>
        <v>5.2862012378005474E-3</v>
      </c>
      <c r="W259" s="114">
        <f>IF(I259&lt;&gt;"",MAX(R$13:R259),"")</f>
        <v>48635.549881941923</v>
      </c>
      <c r="X259" s="115">
        <f t="shared" si="67"/>
        <v>0.1013679541497825</v>
      </c>
    </row>
    <row r="260" spans="2:24">
      <c r="B260" s="8">
        <f t="shared" si="70"/>
        <v>249</v>
      </c>
      <c r="D260" s="3">
        <v>44239</v>
      </c>
      <c r="E260" s="4">
        <v>47877.035155999998</v>
      </c>
      <c r="F260" s="4">
        <v>48745.734375</v>
      </c>
      <c r="G260" s="4">
        <v>46424.976562999997</v>
      </c>
      <c r="H260" s="4">
        <v>47504.851562999997</v>
      </c>
      <c r="I260" s="5">
        <v>76555041196</v>
      </c>
      <c r="J260" s="37">
        <v>47504.851562999997</v>
      </c>
      <c r="L260" s="51">
        <f t="shared" si="59"/>
        <v>-8.442623824065798E-3</v>
      </c>
      <c r="M260" s="71" t="str">
        <f t="shared" si="68"/>
        <v/>
      </c>
      <c r="N260" s="71">
        <f t="shared" si="69"/>
        <v>-8.442623824065798E-3</v>
      </c>
      <c r="O260" s="75" t="str">
        <f t="shared" si="60"/>
        <v/>
      </c>
      <c r="P260" s="71">
        <f t="shared" si="61"/>
        <v>2.4302029772152962E-2</v>
      </c>
      <c r="Q260" s="80">
        <f t="shared" si="62"/>
        <v>1311.3913440131703</v>
      </c>
      <c r="R260" s="80">
        <f t="shared" si="63"/>
        <v>52479.337263866415</v>
      </c>
      <c r="S260" s="81">
        <f t="shared" si="64"/>
        <v>1.0468842124725874E-2</v>
      </c>
      <c r="T260" s="81">
        <f t="shared" si="65"/>
        <v>0.20075003972835304</v>
      </c>
      <c r="U260" s="114">
        <f>IF(H260&lt;&gt;"",MAX(Q$13:Q260),"")</f>
        <v>1311.3913440131703</v>
      </c>
      <c r="V260" s="115">
        <f t="shared" si="66"/>
        <v>0</v>
      </c>
      <c r="W260" s="114">
        <f>IF(I260&lt;&gt;"",MAX(R$13:R260),"")</f>
        <v>52479.337263866415</v>
      </c>
      <c r="X260" s="115">
        <f t="shared" si="67"/>
        <v>0</v>
      </c>
    </row>
    <row r="261" spans="2:24">
      <c r="B261" s="8">
        <f t="shared" si="70"/>
        <v>250</v>
      </c>
      <c r="D261" s="3">
        <v>44240</v>
      </c>
      <c r="E261" s="4">
        <v>47491.203125</v>
      </c>
      <c r="F261" s="4">
        <v>48047.746094000002</v>
      </c>
      <c r="G261" s="4">
        <v>46392.28125</v>
      </c>
      <c r="H261" s="4">
        <v>47105.515625</v>
      </c>
      <c r="I261" s="5">
        <v>70250456155</v>
      </c>
      <c r="J261" s="37">
        <v>47105.515625</v>
      </c>
      <c r="L261" s="51">
        <f t="shared" si="59"/>
        <v>-8.4062137836681261E-3</v>
      </c>
      <c r="M261" s="71" t="str">
        <f t="shared" si="68"/>
        <v/>
      </c>
      <c r="N261" s="71">
        <f t="shared" si="69"/>
        <v>-8.4062137836681261E-3</v>
      </c>
      <c r="O261" s="75" t="str">
        <f t="shared" si="60"/>
        <v/>
      </c>
      <c r="P261" s="71">
        <f t="shared" si="61"/>
        <v>2.4302029772152962E-2</v>
      </c>
      <c r="Q261" s="80">
        <f t="shared" si="62"/>
        <v>1309.6507694900201</v>
      </c>
      <c r="R261" s="80">
        <f t="shared" si="63"/>
        <v>51143.647366832673</v>
      </c>
      <c r="S261" s="81">
        <f t="shared" si="64"/>
        <v>-1.3272731523631398E-3</v>
      </c>
      <c r="T261" s="81">
        <f t="shared" si="65"/>
        <v>-2.5451729512472432E-2</v>
      </c>
      <c r="U261" s="114">
        <f>IF(H261&lt;&gt;"",MAX(Q$13:Q261),"")</f>
        <v>1311.3913440131703</v>
      </c>
      <c r="V261" s="115">
        <f t="shared" si="66"/>
        <v>1.3272731523631398E-3</v>
      </c>
      <c r="W261" s="114">
        <f>IF(I261&lt;&gt;"",MAX(R$13:R261),"")</f>
        <v>52479.337263866415</v>
      </c>
      <c r="X261" s="115">
        <f t="shared" si="67"/>
        <v>2.5451729512472432E-2</v>
      </c>
    </row>
    <row r="262" spans="2:24">
      <c r="B262" s="8">
        <f t="shared" si="70"/>
        <v>251</v>
      </c>
      <c r="D262" s="3">
        <v>44241</v>
      </c>
      <c r="E262" s="4">
        <v>47114.507812999997</v>
      </c>
      <c r="F262" s="4">
        <v>49487.640625</v>
      </c>
      <c r="G262" s="4">
        <v>47114.507812999997</v>
      </c>
      <c r="H262" s="4">
        <v>48717.289062999997</v>
      </c>
      <c r="I262" s="5">
        <v>71248675228</v>
      </c>
      <c r="J262" s="37">
        <v>48717.289062999997</v>
      </c>
      <c r="L262" s="51">
        <f t="shared" si="59"/>
        <v>3.4216235967589936E-2</v>
      </c>
      <c r="M262" s="71">
        <f t="shared" si="68"/>
        <v>3.4216235967589936E-2</v>
      </c>
      <c r="N262" s="71" t="str">
        <f t="shared" si="69"/>
        <v/>
      </c>
      <c r="O262" s="75">
        <f t="shared" si="60"/>
        <v>2.7714013354699394E-2</v>
      </c>
      <c r="P262" s="71" t="str">
        <f t="shared" si="61"/>
        <v/>
      </c>
      <c r="Q262" s="80">
        <f t="shared" si="62"/>
        <v>1307.9200017017702</v>
      </c>
      <c r="R262" s="80">
        <f t="shared" si="63"/>
        <v>49847.566833245372</v>
      </c>
      <c r="S262" s="81">
        <f t="shared" si="64"/>
        <v>-1.3215490942856123E-3</v>
      </c>
      <c r="T262" s="81">
        <f t="shared" si="65"/>
        <v>-2.5341965235506914E-2</v>
      </c>
      <c r="U262" s="114">
        <f>IF(H262&lt;&gt;"",MAX(Q$13:Q262),"")</f>
        <v>1311.3913440131703</v>
      </c>
      <c r="V262" s="115">
        <f t="shared" si="66"/>
        <v>2.6470681900163662E-3</v>
      </c>
      <c r="W262" s="114">
        <f>IF(I262&lt;&gt;"",MAX(R$13:R262),"")</f>
        <v>52479.337263866415</v>
      </c>
      <c r="X262" s="115">
        <f t="shared" si="67"/>
        <v>5.0148697903490747E-2</v>
      </c>
    </row>
    <row r="263" spans="2:24">
      <c r="B263" s="8">
        <f t="shared" si="70"/>
        <v>252</v>
      </c>
      <c r="D263" s="3">
        <v>44242</v>
      </c>
      <c r="E263" s="4">
        <v>48696.535155999998</v>
      </c>
      <c r="F263" s="4">
        <v>48875.570312999997</v>
      </c>
      <c r="G263" s="4">
        <v>46347.476562999997</v>
      </c>
      <c r="H263" s="4">
        <v>47945.058594000002</v>
      </c>
      <c r="I263" s="5">
        <v>77069903166</v>
      </c>
      <c r="J263" s="37">
        <v>47945.058594000002</v>
      </c>
      <c r="L263" s="51">
        <f t="shared" si="59"/>
        <v>-1.5851261099552705E-2</v>
      </c>
      <c r="M263" s="71" t="str">
        <f t="shared" si="68"/>
        <v/>
      </c>
      <c r="N263" s="71">
        <f t="shared" si="69"/>
        <v>-1.5851261099552705E-2</v>
      </c>
      <c r="O263" s="75" t="str">
        <f t="shared" si="60"/>
        <v/>
      </c>
      <c r="P263" s="71">
        <f t="shared" si="61"/>
        <v>2.4302029772152962E-2</v>
      </c>
      <c r="Q263" s="80">
        <f t="shared" si="62"/>
        <v>1314.9555230384874</v>
      </c>
      <c r="R263" s="80">
        <f t="shared" si="63"/>
        <v>54989.37721505401</v>
      </c>
      <c r="S263" s="81">
        <f t="shared" si="64"/>
        <v>5.3791679365429168E-3</v>
      </c>
      <c r="T263" s="81">
        <f t="shared" si="65"/>
        <v>0.10315067933023681</v>
      </c>
      <c r="U263" s="114">
        <f>IF(H263&lt;&gt;"",MAX(Q$13:Q263),"")</f>
        <v>1314.9555230384874</v>
      </c>
      <c r="V263" s="115">
        <f t="shared" si="66"/>
        <v>0</v>
      </c>
      <c r="W263" s="114">
        <f>IF(I263&lt;&gt;"",MAX(R$13:R263),"")</f>
        <v>54989.37721505401</v>
      </c>
      <c r="X263" s="115">
        <f t="shared" si="67"/>
        <v>0</v>
      </c>
    </row>
    <row r="264" spans="2:24">
      <c r="B264" s="8">
        <f t="shared" si="70"/>
        <v>253</v>
      </c>
      <c r="D264" s="3">
        <v>44243</v>
      </c>
      <c r="E264" s="4">
        <v>47944.457030999998</v>
      </c>
      <c r="F264" s="4">
        <v>50341.101562999997</v>
      </c>
      <c r="G264" s="4">
        <v>47201.304687999997</v>
      </c>
      <c r="H264" s="4">
        <v>49199.871094000002</v>
      </c>
      <c r="I264" s="5">
        <v>77049582886</v>
      </c>
      <c r="J264" s="37">
        <v>49199.871094000002</v>
      </c>
      <c r="L264" s="51">
        <f t="shared" ref="L264:L327" si="71">IF(H264&lt;&gt;"",J264/J263-1,"")</f>
        <v>2.617188375189583E-2</v>
      </c>
      <c r="M264" s="71">
        <f t="shared" si="68"/>
        <v>2.617188375189583E-2</v>
      </c>
      <c r="N264" s="71" t="str">
        <f t="shared" si="69"/>
        <v/>
      </c>
      <c r="O264" s="75">
        <f t="shared" ref="O264:O327" si="72">IF(M264&lt;&gt;"",Q$4,"")</f>
        <v>2.7714013354699394E-2</v>
      </c>
      <c r="P264" s="71" t="str">
        <f t="shared" ref="P264:P327" si="73">IF(N264&lt;&gt;"",Q$6,"")</f>
        <v/>
      </c>
      <c r="Q264" s="80">
        <f t="shared" ref="Q264:Q327" si="74">IF($H263&lt;&gt;"",Q263*(1+S$9*$L263),"")</f>
        <v>1311.6786640427272</v>
      </c>
      <c r="R264" s="80">
        <f t="shared" ref="R264:R327" si="75">IF($H263&lt;&gt;"",R263*(1+T$9*$L263),"")</f>
        <v>52361.636677141127</v>
      </c>
      <c r="S264" s="81">
        <f t="shared" ref="S264:S327" si="76">IF($J263&lt;&gt;"",Q264/Q263-1,"")</f>
        <v>-2.491992267683929E-3</v>
      </c>
      <c r="T264" s="81">
        <f t="shared" ref="T264:T327" si="77">IF($J263&lt;&gt;"",R264/R263-1,"")</f>
        <v>-4.7786330214947492E-2</v>
      </c>
      <c r="U264" s="114">
        <f>IF(H264&lt;&gt;"",MAX(Q$13:Q264),"")</f>
        <v>1314.9555230384874</v>
      </c>
      <c r="V264" s="115">
        <f t="shared" ref="V264:V327" si="78">IF(H264&lt;&gt;"",1-Q264/U264,"")</f>
        <v>2.491992267683929E-3</v>
      </c>
      <c r="W264" s="114">
        <f>IF(I264&lt;&gt;"",MAX(R$13:R264),"")</f>
        <v>54989.37721505401</v>
      </c>
      <c r="X264" s="115">
        <f t="shared" ref="X264:X327" si="79">IF(H264&lt;&gt;"",1-R264/W264,"")</f>
        <v>4.7786330214947492E-2</v>
      </c>
    </row>
    <row r="265" spans="2:24">
      <c r="B265" s="8">
        <f t="shared" si="70"/>
        <v>254</v>
      </c>
      <c r="D265" s="3">
        <v>44244</v>
      </c>
      <c r="E265" s="4">
        <v>49207.277344000002</v>
      </c>
      <c r="F265" s="4">
        <v>52533.914062999997</v>
      </c>
      <c r="G265" s="4">
        <v>49072.378905999998</v>
      </c>
      <c r="H265" s="4">
        <v>52149.007812999997</v>
      </c>
      <c r="I265" s="5">
        <v>80820545404</v>
      </c>
      <c r="J265" s="37">
        <v>52149.007812999997</v>
      </c>
      <c r="L265" s="51">
        <f t="shared" si="71"/>
        <v>5.9941960282079876E-2</v>
      </c>
      <c r="M265" s="71">
        <f t="shared" si="68"/>
        <v>5.9941960282079876E-2</v>
      </c>
      <c r="N265" s="71" t="str">
        <f t="shared" si="69"/>
        <v/>
      </c>
      <c r="O265" s="75">
        <f t="shared" si="72"/>
        <v>2.7714013354699394E-2</v>
      </c>
      <c r="P265" s="71" t="str">
        <f t="shared" si="73"/>
        <v/>
      </c>
      <c r="Q265" s="80">
        <f t="shared" si="74"/>
        <v>1317.0755756824421</v>
      </c>
      <c r="R265" s="80">
        <f t="shared" si="75"/>
        <v>56492.949259621702</v>
      </c>
      <c r="S265" s="81">
        <f t="shared" si="76"/>
        <v>4.1145074534345571E-3</v>
      </c>
      <c r="T265" s="81">
        <f t="shared" si="77"/>
        <v>7.8899607511392578E-2</v>
      </c>
      <c r="U265" s="114">
        <f>IF(H265&lt;&gt;"",MAX(Q$13:Q265),"")</f>
        <v>1317.0755756824421</v>
      </c>
      <c r="V265" s="115">
        <f t="shared" si="78"/>
        <v>0</v>
      </c>
      <c r="W265" s="114">
        <f>IF(I265&lt;&gt;"",MAX(R$13:R265),"")</f>
        <v>56492.949259621702</v>
      </c>
      <c r="X265" s="115">
        <f t="shared" si="79"/>
        <v>0</v>
      </c>
    </row>
    <row r="266" spans="2:24">
      <c r="B266" s="8">
        <f t="shared" si="70"/>
        <v>255</v>
      </c>
      <c r="D266" s="3">
        <v>44245</v>
      </c>
      <c r="E266" s="4">
        <v>52140.972655999998</v>
      </c>
      <c r="F266" s="4">
        <v>52474.105469000002</v>
      </c>
      <c r="G266" s="4">
        <v>51015.765625</v>
      </c>
      <c r="H266" s="4">
        <v>51679.796875</v>
      </c>
      <c r="I266" s="5">
        <v>52054723579</v>
      </c>
      <c r="J266" s="37">
        <v>51679.796875</v>
      </c>
      <c r="L266" s="51">
        <f t="shared" si="71"/>
        <v>-8.9975046060805086E-3</v>
      </c>
      <c r="M266" s="71" t="str">
        <f t="shared" si="68"/>
        <v/>
      </c>
      <c r="N266" s="71">
        <f t="shared" si="69"/>
        <v>-8.9975046060805086E-3</v>
      </c>
      <c r="O266" s="75" t="str">
        <f t="shared" si="72"/>
        <v/>
      </c>
      <c r="P266" s="71">
        <f t="shared" si="73"/>
        <v>2.4302029772152962E-2</v>
      </c>
      <c r="Q266" s="80">
        <f t="shared" si="74"/>
        <v>1329.4870824510945</v>
      </c>
      <c r="R266" s="80">
        <f t="shared" si="75"/>
        <v>66701.522519978826</v>
      </c>
      <c r="S266" s="81">
        <f t="shared" si="76"/>
        <v>9.4235342282626977E-3</v>
      </c>
      <c r="T266" s="81">
        <f t="shared" si="77"/>
        <v>0.18070526311951096</v>
      </c>
      <c r="U266" s="114">
        <f>IF(H266&lt;&gt;"",MAX(Q$13:Q266),"")</f>
        <v>1329.4870824510945</v>
      </c>
      <c r="V266" s="115">
        <f t="shared" si="78"/>
        <v>0</v>
      </c>
      <c r="W266" s="114">
        <f>IF(I266&lt;&gt;"",MAX(R$13:R266),"")</f>
        <v>66701.522519978826</v>
      </c>
      <c r="X266" s="115">
        <f t="shared" si="79"/>
        <v>0</v>
      </c>
    </row>
    <row r="267" spans="2:24">
      <c r="B267" s="8">
        <f t="shared" si="70"/>
        <v>256</v>
      </c>
      <c r="D267" s="3">
        <v>44246</v>
      </c>
      <c r="E267" s="4">
        <v>51675.980469000002</v>
      </c>
      <c r="F267" s="4">
        <v>56113.652344000002</v>
      </c>
      <c r="G267" s="4">
        <v>50937.277344000002</v>
      </c>
      <c r="H267" s="4">
        <v>55888.132812999997</v>
      </c>
      <c r="I267" s="5">
        <v>63495496918</v>
      </c>
      <c r="J267" s="37">
        <v>55888.132812999997</v>
      </c>
      <c r="L267" s="51">
        <f t="shared" si="71"/>
        <v>8.1430969014426813E-2</v>
      </c>
      <c r="M267" s="71">
        <f t="shared" si="68"/>
        <v>8.1430969014426813E-2</v>
      </c>
      <c r="N267" s="71" t="str">
        <f t="shared" si="69"/>
        <v/>
      </c>
      <c r="O267" s="75">
        <f t="shared" si="72"/>
        <v>2.7714013354699394E-2</v>
      </c>
      <c r="P267" s="71" t="str">
        <f t="shared" si="73"/>
        <v/>
      </c>
      <c r="Q267" s="80">
        <f t="shared" si="74"/>
        <v>1327.6065143272513</v>
      </c>
      <c r="R267" s="80">
        <f t="shared" si="75"/>
        <v>64892.276253844851</v>
      </c>
      <c r="S267" s="81">
        <f t="shared" si="76"/>
        <v>-1.4145065030463089E-3</v>
      </c>
      <c r="T267" s="81">
        <f t="shared" si="77"/>
        <v>-2.7124512271695989E-2</v>
      </c>
      <c r="U267" s="114">
        <f>IF(H267&lt;&gt;"",MAX(Q$13:Q267),"")</f>
        <v>1329.4870824510945</v>
      </c>
      <c r="V267" s="115">
        <f t="shared" si="78"/>
        <v>1.4145065030463089E-3</v>
      </c>
      <c r="W267" s="114">
        <f>IF(I267&lt;&gt;"",MAX(R$13:R267),"")</f>
        <v>66701.522519978826</v>
      </c>
      <c r="X267" s="115">
        <f t="shared" si="79"/>
        <v>2.7124512271695989E-2</v>
      </c>
    </row>
    <row r="268" spans="2:24">
      <c r="B268" s="8">
        <f t="shared" si="70"/>
        <v>257</v>
      </c>
      <c r="D268" s="3">
        <v>44247</v>
      </c>
      <c r="E268" s="4">
        <v>55887.335937999997</v>
      </c>
      <c r="F268" s="4">
        <v>57505.226562999997</v>
      </c>
      <c r="G268" s="4">
        <v>54626.558594000002</v>
      </c>
      <c r="H268" s="4">
        <v>56099.519530999998</v>
      </c>
      <c r="I268" s="5">
        <v>68145460026</v>
      </c>
      <c r="J268" s="37">
        <v>56099.519530999998</v>
      </c>
      <c r="L268" s="51">
        <f t="shared" si="71"/>
        <v>3.7823184880285687E-3</v>
      </c>
      <c r="M268" s="71">
        <f t="shared" si="68"/>
        <v>3.7823184880285687E-3</v>
      </c>
      <c r="N268" s="71" t="str">
        <f t="shared" si="69"/>
        <v/>
      </c>
      <c r="O268" s="75">
        <f t="shared" si="72"/>
        <v>2.7714013354699394E-2</v>
      </c>
      <c r="P268" s="71" t="str">
        <f t="shared" si="73"/>
        <v/>
      </c>
      <c r="Q268" s="80">
        <f t="shared" si="74"/>
        <v>1344.6023235836872</v>
      </c>
      <c r="R268" s="80">
        <f t="shared" si="75"/>
        <v>80822.521851357</v>
      </c>
      <c r="S268" s="81">
        <f t="shared" si="76"/>
        <v>1.28018423177505E-2</v>
      </c>
      <c r="T268" s="81">
        <f t="shared" si="77"/>
        <v>0.24548754516171378</v>
      </c>
      <c r="U268" s="114">
        <f>IF(H268&lt;&gt;"",MAX(Q$13:Q268),"")</f>
        <v>1344.6023235836872</v>
      </c>
      <c r="V268" s="115">
        <f t="shared" si="78"/>
        <v>0</v>
      </c>
      <c r="W268" s="114">
        <f>IF(I268&lt;&gt;"",MAX(R$13:R268),"")</f>
        <v>80822.521851357</v>
      </c>
      <c r="X268" s="115">
        <f t="shared" si="79"/>
        <v>0</v>
      </c>
    </row>
    <row r="269" spans="2:24">
      <c r="B269" s="8">
        <f t="shared" si="70"/>
        <v>258</v>
      </c>
      <c r="D269" s="3">
        <v>44248</v>
      </c>
      <c r="E269" s="4">
        <v>56068.566405999998</v>
      </c>
      <c r="F269" s="4">
        <v>58330.570312999997</v>
      </c>
      <c r="G269" s="4">
        <v>55672.609375</v>
      </c>
      <c r="H269" s="4">
        <v>57539.945312999997</v>
      </c>
      <c r="I269" s="5">
        <v>51897585191</v>
      </c>
      <c r="J269" s="37">
        <v>57539.945312999997</v>
      </c>
      <c r="L269" s="51">
        <f t="shared" si="71"/>
        <v>2.5676258799400831E-2</v>
      </c>
      <c r="M269" s="71">
        <f t="shared" ref="M269:M332" si="80">IF($L269&gt;0,$L269,"")</f>
        <v>2.5676258799400831E-2</v>
      </c>
      <c r="N269" s="71" t="str">
        <f t="shared" ref="N269:N332" si="81">IF($L269&lt;0,$L269,"")</f>
        <v/>
      </c>
      <c r="O269" s="75">
        <f t="shared" si="72"/>
        <v>2.7714013354699394E-2</v>
      </c>
      <c r="P269" s="71" t="str">
        <f t="shared" si="73"/>
        <v/>
      </c>
      <c r="Q269" s="80">
        <f t="shared" si="74"/>
        <v>1345.401853693694</v>
      </c>
      <c r="R269" s="80">
        <f t="shared" si="75"/>
        <v>81744.096147175049</v>
      </c>
      <c r="S269" s="81">
        <f t="shared" si="76"/>
        <v>5.9462199044535424E-4</v>
      </c>
      <c r="T269" s="81">
        <f t="shared" si="77"/>
        <v>1.1402444203769679E-2</v>
      </c>
      <c r="U269" s="114">
        <f>IF(H269&lt;&gt;"",MAX(Q$13:Q269),"")</f>
        <v>1345.401853693694</v>
      </c>
      <c r="V269" s="115">
        <f t="shared" si="78"/>
        <v>0</v>
      </c>
      <c r="W269" s="114">
        <f>IF(I269&lt;&gt;"",MAX(R$13:R269),"")</f>
        <v>81744.096147175049</v>
      </c>
      <c r="X269" s="115">
        <f t="shared" si="79"/>
        <v>0</v>
      </c>
    </row>
    <row r="270" spans="2:24">
      <c r="B270" s="8">
        <f t="shared" ref="B270:B333" si="82">1+B269</f>
        <v>259</v>
      </c>
      <c r="D270" s="3">
        <v>44249</v>
      </c>
      <c r="E270" s="4">
        <v>57532.738280999998</v>
      </c>
      <c r="F270" s="4">
        <v>57533.390625</v>
      </c>
      <c r="G270" s="4">
        <v>48967.566405999998</v>
      </c>
      <c r="H270" s="4">
        <v>54207.320312999997</v>
      </c>
      <c r="I270" s="5">
        <v>92052420332</v>
      </c>
      <c r="J270" s="37">
        <v>54207.320312999997</v>
      </c>
      <c r="L270" s="51">
        <f t="shared" si="71"/>
        <v>-5.7918459634807129E-2</v>
      </c>
      <c r="M270" s="71" t="str">
        <f t="shared" si="80"/>
        <v/>
      </c>
      <c r="N270" s="71">
        <f t="shared" si="81"/>
        <v>-5.7918459634807129E-2</v>
      </c>
      <c r="O270" s="75" t="str">
        <f t="shared" si="72"/>
        <v/>
      </c>
      <c r="P270" s="71">
        <f t="shared" si="73"/>
        <v>2.4302029772152962E-2</v>
      </c>
      <c r="Q270" s="80">
        <f t="shared" si="74"/>
        <v>1350.8326890524374</v>
      </c>
      <c r="R270" s="80">
        <f t="shared" si="75"/>
        <v>88071.535639013222</v>
      </c>
      <c r="S270" s="81">
        <f t="shared" si="76"/>
        <v>4.0365897696912345E-3</v>
      </c>
      <c r="T270" s="81">
        <f t="shared" si="77"/>
        <v>7.7405461557077171E-2</v>
      </c>
      <c r="U270" s="114">
        <f>IF(H270&lt;&gt;"",MAX(Q$13:Q270),"")</f>
        <v>1350.8326890524374</v>
      </c>
      <c r="V270" s="115">
        <f t="shared" si="78"/>
        <v>0</v>
      </c>
      <c r="W270" s="114">
        <f>IF(I270&lt;&gt;"",MAX(R$13:R270),"")</f>
        <v>88071.535639013222</v>
      </c>
      <c r="X270" s="115">
        <f t="shared" si="79"/>
        <v>0</v>
      </c>
    </row>
    <row r="271" spans="2:24">
      <c r="B271" s="8">
        <f t="shared" si="82"/>
        <v>260</v>
      </c>
      <c r="D271" s="3">
        <v>44250</v>
      </c>
      <c r="E271" s="4">
        <v>54204.929687999997</v>
      </c>
      <c r="F271" s="4">
        <v>54204.929687999997</v>
      </c>
      <c r="G271" s="4">
        <v>45290.589844000002</v>
      </c>
      <c r="H271" s="4">
        <v>48824.425780999998</v>
      </c>
      <c r="I271" s="5">
        <v>106102492824</v>
      </c>
      <c r="J271" s="37">
        <v>48824.425780999998</v>
      </c>
      <c r="L271" s="51">
        <f t="shared" si="71"/>
        <v>-9.9301985431459738E-2</v>
      </c>
      <c r="M271" s="71" t="str">
        <f t="shared" si="80"/>
        <v/>
      </c>
      <c r="N271" s="71">
        <f t="shared" si="81"/>
        <v>-9.9301985431459738E-2</v>
      </c>
      <c r="O271" s="75" t="str">
        <f t="shared" si="72"/>
        <v/>
      </c>
      <c r="P271" s="71">
        <f t="shared" si="73"/>
        <v>2.4302029772152962E-2</v>
      </c>
      <c r="Q271" s="80">
        <f t="shared" si="74"/>
        <v>1338.5327931602128</v>
      </c>
      <c r="R271" s="80">
        <f t="shared" si="75"/>
        <v>72693.798528295461</v>
      </c>
      <c r="S271" s="81">
        <f t="shared" si="76"/>
        <v>-9.1054177115394985E-3</v>
      </c>
      <c r="T271" s="81">
        <f t="shared" si="77"/>
        <v>-0.17460507528502611</v>
      </c>
      <c r="U271" s="114">
        <f>IF(H271&lt;&gt;"",MAX(Q$13:Q271),"")</f>
        <v>1350.8326890524374</v>
      </c>
      <c r="V271" s="115">
        <f t="shared" si="78"/>
        <v>9.1054177115394985E-3</v>
      </c>
      <c r="W271" s="114">
        <f>IF(I271&lt;&gt;"",MAX(R$13:R271),"")</f>
        <v>88071.535639013222</v>
      </c>
      <c r="X271" s="115">
        <f t="shared" si="79"/>
        <v>0.17460507528502611</v>
      </c>
    </row>
    <row r="272" spans="2:24">
      <c r="B272" s="8">
        <f t="shared" si="82"/>
        <v>261</v>
      </c>
      <c r="D272" s="3">
        <v>44251</v>
      </c>
      <c r="E272" s="4">
        <v>48835.085937999997</v>
      </c>
      <c r="F272" s="4">
        <v>51290.136719000002</v>
      </c>
      <c r="G272" s="4">
        <v>47213.5</v>
      </c>
      <c r="H272" s="4">
        <v>49705.332030999998</v>
      </c>
      <c r="I272" s="5">
        <v>63695521388</v>
      </c>
      <c r="J272" s="37">
        <v>49705.332030999998</v>
      </c>
      <c r="L272" s="51">
        <f t="shared" si="71"/>
        <v>1.8042326886777316E-2</v>
      </c>
      <c r="M272" s="71">
        <f t="shared" si="80"/>
        <v>1.8042326886777316E-2</v>
      </c>
      <c r="N272" s="71" t="str">
        <f t="shared" si="81"/>
        <v/>
      </c>
      <c r="O272" s="75">
        <f t="shared" si="72"/>
        <v>2.7714013354699394E-2</v>
      </c>
      <c r="P272" s="71" t="str">
        <f t="shared" si="73"/>
        <v/>
      </c>
      <c r="Q272" s="80">
        <f t="shared" si="74"/>
        <v>1317.6364727821881</v>
      </c>
      <c r="R272" s="80">
        <f t="shared" si="75"/>
        <v>50931.981473615626</v>
      </c>
      <c r="S272" s="81">
        <f t="shared" si="76"/>
        <v>-1.5611362295195996E-2</v>
      </c>
      <c r="T272" s="81">
        <f t="shared" si="77"/>
        <v>-0.29936277227567398</v>
      </c>
      <c r="U272" s="114">
        <f>IF(H272&lt;&gt;"",MAX(Q$13:Q272),"")</f>
        <v>1350.8326890524374</v>
      </c>
      <c r="V272" s="115">
        <f t="shared" si="78"/>
        <v>2.4574632031991617E-2</v>
      </c>
      <c r="W272" s="114">
        <f>IF(I272&lt;&gt;"",MAX(R$13:R272),"")</f>
        <v>88071.535639013222</v>
      </c>
      <c r="X272" s="115">
        <f t="shared" si="79"/>
        <v>0.42169758816997183</v>
      </c>
    </row>
    <row r="273" spans="2:24">
      <c r="B273" s="8">
        <f t="shared" si="82"/>
        <v>262</v>
      </c>
      <c r="D273" s="3">
        <v>44252</v>
      </c>
      <c r="E273" s="4">
        <v>49709.082030999998</v>
      </c>
      <c r="F273" s="4">
        <v>51948.96875</v>
      </c>
      <c r="G273" s="4">
        <v>47093.851562999997</v>
      </c>
      <c r="H273" s="4">
        <v>47093.851562999997</v>
      </c>
      <c r="I273" s="5">
        <v>54506565949</v>
      </c>
      <c r="J273" s="37">
        <v>47093.851562999997</v>
      </c>
      <c r="L273" s="51">
        <f t="shared" si="71"/>
        <v>-5.2539241994627117E-2</v>
      </c>
      <c r="M273" s="71" t="str">
        <f t="shared" si="80"/>
        <v/>
      </c>
      <c r="N273" s="71">
        <f t="shared" si="81"/>
        <v>-5.2539241994627117E-2</v>
      </c>
      <c r="O273" s="75" t="str">
        <f t="shared" si="72"/>
        <v/>
      </c>
      <c r="P273" s="71">
        <f t="shared" si="73"/>
        <v>2.4302029772152962E-2</v>
      </c>
      <c r="Q273" s="80">
        <f t="shared" si="74"/>
        <v>1321.3738852115105</v>
      </c>
      <c r="R273" s="80">
        <f t="shared" si="75"/>
        <v>53702.257091207277</v>
      </c>
      <c r="S273" s="81">
        <f t="shared" si="76"/>
        <v>2.8364518640189296E-3</v>
      </c>
      <c r="T273" s="81">
        <f t="shared" si="77"/>
        <v>5.4391671744142611E-2</v>
      </c>
      <c r="U273" s="114">
        <f>IF(H273&lt;&gt;"",MAX(Q$13:Q273),"")</f>
        <v>1350.8326890524374</v>
      </c>
      <c r="V273" s="115">
        <f t="shared" si="78"/>
        <v>2.1807884928807364E-2</v>
      </c>
      <c r="W273" s="114">
        <f>IF(I273&lt;&gt;"",MAX(R$13:R273),"")</f>
        <v>88071.535639013222</v>
      </c>
      <c r="X273" s="115">
        <f t="shared" si="79"/>
        <v>0.39024275321686697</v>
      </c>
    </row>
    <row r="274" spans="2:24">
      <c r="B274" s="8">
        <f t="shared" si="82"/>
        <v>263</v>
      </c>
      <c r="D274" s="3">
        <v>44253</v>
      </c>
      <c r="E274" s="4">
        <v>47180.464844000002</v>
      </c>
      <c r="F274" s="4">
        <v>48370.785155999998</v>
      </c>
      <c r="G274" s="4">
        <v>44454.84375</v>
      </c>
      <c r="H274" s="4">
        <v>46339.761719000002</v>
      </c>
      <c r="I274" s="5">
        <v>350967941479</v>
      </c>
      <c r="J274" s="37">
        <v>46339.761719000002</v>
      </c>
      <c r="L274" s="51">
        <f t="shared" si="71"/>
        <v>-1.6012490356436593E-2</v>
      </c>
      <c r="M274" s="71" t="str">
        <f t="shared" si="80"/>
        <v/>
      </c>
      <c r="N274" s="71">
        <f t="shared" si="81"/>
        <v>-1.6012490356436593E-2</v>
      </c>
      <c r="O274" s="75" t="str">
        <f t="shared" si="72"/>
        <v/>
      </c>
      <c r="P274" s="71">
        <f t="shared" si="73"/>
        <v>2.4302029772152962E-2</v>
      </c>
      <c r="Q274" s="80">
        <f t="shared" si="74"/>
        <v>1310.459673020569</v>
      </c>
      <c r="R274" s="80">
        <f t="shared" si="75"/>
        <v>45196.436810102183</v>
      </c>
      <c r="S274" s="81">
        <f t="shared" si="76"/>
        <v>-8.2597456428423754E-3</v>
      </c>
      <c r="T274" s="81">
        <f t="shared" si="77"/>
        <v>-0.15838850621602196</v>
      </c>
      <c r="U274" s="114">
        <f>IF(H274&lt;&gt;"",MAX(Q$13:Q274),"")</f>
        <v>1350.8326890524374</v>
      </c>
      <c r="V274" s="115">
        <f t="shared" si="78"/>
        <v>2.9887502989129455E-2</v>
      </c>
      <c r="W274" s="114">
        <f>IF(I274&lt;&gt;"",MAX(R$13:R274),"")</f>
        <v>88071.535639013222</v>
      </c>
      <c r="X274" s="115">
        <f t="shared" si="79"/>
        <v>0.48682129268924168</v>
      </c>
    </row>
    <row r="275" spans="2:24">
      <c r="B275" s="8">
        <f t="shared" si="82"/>
        <v>264</v>
      </c>
      <c r="D275" s="3">
        <v>44254</v>
      </c>
      <c r="E275" s="4">
        <v>46344.773437999997</v>
      </c>
      <c r="F275" s="4">
        <v>48253.269530999998</v>
      </c>
      <c r="G275" s="4">
        <v>45269.027344000002</v>
      </c>
      <c r="H275" s="4">
        <v>46188.453125</v>
      </c>
      <c r="I275" s="5">
        <v>45910946382</v>
      </c>
      <c r="J275" s="37">
        <v>46188.453125</v>
      </c>
      <c r="L275" s="51">
        <f t="shared" si="71"/>
        <v>-3.2652000870768694E-3</v>
      </c>
      <c r="M275" s="71" t="str">
        <f t="shared" si="80"/>
        <v/>
      </c>
      <c r="N275" s="71">
        <f t="shared" si="81"/>
        <v>-3.2652000870768694E-3</v>
      </c>
      <c r="O275" s="75" t="str">
        <f t="shared" si="72"/>
        <v/>
      </c>
      <c r="P275" s="71">
        <f t="shared" si="73"/>
        <v>2.4302029772152962E-2</v>
      </c>
      <c r="Q275" s="80">
        <f t="shared" si="74"/>
        <v>1307.1608014148558</v>
      </c>
      <c r="R275" s="80">
        <f t="shared" si="75"/>
        <v>43014.697088181994</v>
      </c>
      <c r="S275" s="81">
        <f t="shared" si="76"/>
        <v>-2.5173392769191061E-3</v>
      </c>
      <c r="T275" s="81">
        <f t="shared" si="77"/>
        <v>-4.8272383309485356E-2</v>
      </c>
      <c r="U275" s="114">
        <f>IF(H275&lt;&gt;"",MAX(Q$13:Q275),"")</f>
        <v>1350.8326890524374</v>
      </c>
      <c r="V275" s="115">
        <f t="shared" si="78"/>
        <v>3.232960528088491E-2</v>
      </c>
      <c r="W275" s="114">
        <f>IF(I275&lt;&gt;"",MAX(R$13:R275),"")</f>
        <v>88071.535639013222</v>
      </c>
      <c r="X275" s="115">
        <f t="shared" si="79"/>
        <v>0.51159365195481288</v>
      </c>
    </row>
    <row r="276" spans="2:24">
      <c r="B276" s="8">
        <f t="shared" si="82"/>
        <v>265</v>
      </c>
      <c r="D276" s="3">
        <v>44255</v>
      </c>
      <c r="E276" s="4">
        <v>46194.015625</v>
      </c>
      <c r="F276" s="4">
        <v>46716.429687999997</v>
      </c>
      <c r="G276" s="4">
        <v>43241.617187999997</v>
      </c>
      <c r="H276" s="4">
        <v>45137.769530999998</v>
      </c>
      <c r="I276" s="5">
        <v>53443887451</v>
      </c>
      <c r="J276" s="37">
        <v>45137.769530999998</v>
      </c>
      <c r="L276" s="51">
        <f t="shared" si="71"/>
        <v>-2.2747754534158893E-2</v>
      </c>
      <c r="M276" s="71" t="str">
        <f t="shared" si="80"/>
        <v/>
      </c>
      <c r="N276" s="71">
        <f t="shared" si="81"/>
        <v>-2.2747754534158893E-2</v>
      </c>
      <c r="O276" s="75" t="str">
        <f t="shared" si="72"/>
        <v/>
      </c>
      <c r="P276" s="71">
        <f t="shared" si="73"/>
        <v>2.4302029772152962E-2</v>
      </c>
      <c r="Q276" s="80">
        <f t="shared" si="74"/>
        <v>1306.4898027034858</v>
      </c>
      <c r="R276" s="80">
        <f t="shared" si="75"/>
        <v>42591.281806282961</v>
      </c>
      <c r="S276" s="81">
        <f t="shared" si="76"/>
        <v>-5.1332530063918913E-4</v>
      </c>
      <c r="T276" s="81">
        <f t="shared" si="77"/>
        <v>-9.8435025831058454E-3</v>
      </c>
      <c r="U276" s="114">
        <f>IF(H276&lt;&gt;"",MAX(Q$13:Q276),"")</f>
        <v>1350.8326890524374</v>
      </c>
      <c r="V276" s="115">
        <f t="shared" si="78"/>
        <v>3.2826334977173688E-2</v>
      </c>
      <c r="W276" s="114">
        <f>IF(I276&lt;&gt;"",MAX(R$13:R276),"")</f>
        <v>88071.535639013222</v>
      </c>
      <c r="X276" s="115">
        <f t="shared" si="79"/>
        <v>0.51640128110340089</v>
      </c>
    </row>
    <row r="277" spans="2:24">
      <c r="B277" s="8">
        <f t="shared" si="82"/>
        <v>266</v>
      </c>
      <c r="D277" s="3">
        <v>44256</v>
      </c>
      <c r="E277" s="4">
        <v>45159.503905999998</v>
      </c>
      <c r="F277" s="4">
        <v>49784.015625</v>
      </c>
      <c r="G277" s="4">
        <v>45115.09375</v>
      </c>
      <c r="H277" s="4">
        <v>49631.242187999997</v>
      </c>
      <c r="I277" s="5">
        <v>53891300112</v>
      </c>
      <c r="J277" s="37">
        <v>49631.242187999997</v>
      </c>
      <c r="L277" s="51">
        <f t="shared" si="71"/>
        <v>9.9550170593031728E-2</v>
      </c>
      <c r="M277" s="71">
        <f t="shared" si="80"/>
        <v>9.9550170593031728E-2</v>
      </c>
      <c r="N277" s="71" t="str">
        <f t="shared" si="81"/>
        <v/>
      </c>
      <c r="O277" s="75">
        <f t="shared" si="72"/>
        <v>2.7714013354699394E-2</v>
      </c>
      <c r="P277" s="71" t="str">
        <f t="shared" si="73"/>
        <v/>
      </c>
      <c r="Q277" s="80">
        <f t="shared" si="74"/>
        <v>1301.8175381189071</v>
      </c>
      <c r="R277" s="80">
        <f t="shared" si="75"/>
        <v>39670.500071981347</v>
      </c>
      <c r="S277" s="81">
        <f t="shared" si="76"/>
        <v>-3.5761967486546142E-3</v>
      </c>
      <c r="T277" s="81">
        <f t="shared" si="77"/>
        <v>-6.8576985956566028E-2</v>
      </c>
      <c r="U277" s="114">
        <f>IF(H277&lt;&gt;"",MAX(Q$13:Q277),"")</f>
        <v>1350.8326890524374</v>
      </c>
      <c r="V277" s="115">
        <f t="shared" si="78"/>
        <v>3.6285138293412733E-2</v>
      </c>
      <c r="W277" s="114">
        <f>IF(I277&lt;&gt;"",MAX(R$13:R277),"")</f>
        <v>88071.535639013222</v>
      </c>
      <c r="X277" s="115">
        <f t="shared" si="79"/>
        <v>0.54956502365778637</v>
      </c>
    </row>
    <row r="278" spans="2:24">
      <c r="B278" s="8">
        <f t="shared" si="82"/>
        <v>267</v>
      </c>
      <c r="D278" s="3">
        <v>44257</v>
      </c>
      <c r="E278" s="4">
        <v>49612.105469000002</v>
      </c>
      <c r="F278" s="4">
        <v>50127.511719000002</v>
      </c>
      <c r="G278" s="4">
        <v>47228.84375</v>
      </c>
      <c r="H278" s="4">
        <v>48378.988280999998</v>
      </c>
      <c r="I278" s="5">
        <v>47530897720</v>
      </c>
      <c r="J278" s="37">
        <v>48378.988280999998</v>
      </c>
      <c r="L278" s="51">
        <f t="shared" si="71"/>
        <v>-2.5231161901137611E-2</v>
      </c>
      <c r="M278" s="71" t="str">
        <f t="shared" si="80"/>
        <v/>
      </c>
      <c r="N278" s="71">
        <f t="shared" si="81"/>
        <v>-2.5231161901137611E-2</v>
      </c>
      <c r="O278" s="75" t="str">
        <f t="shared" si="72"/>
        <v/>
      </c>
      <c r="P278" s="71">
        <f t="shared" si="73"/>
        <v>2.4302029772152962E-2</v>
      </c>
      <c r="Q278" s="80">
        <f t="shared" si="74"/>
        <v>1322.1914769261168</v>
      </c>
      <c r="R278" s="80">
        <f t="shared" si="75"/>
        <v>51576.052280424286</v>
      </c>
      <c r="S278" s="81">
        <f t="shared" si="76"/>
        <v>1.5650379727292218E-2</v>
      </c>
      <c r="T278" s="81">
        <f t="shared" si="77"/>
        <v>0.30011096877630861</v>
      </c>
      <c r="U278" s="114">
        <f>IF(H278&lt;&gt;"",MAX(Q$13:Q278),"")</f>
        <v>1350.8326890524374</v>
      </c>
      <c r="V278" s="115">
        <f t="shared" si="78"/>
        <v>2.1202634758869743E-2</v>
      </c>
      <c r="W278" s="114">
        <f>IF(I278&lt;&gt;"",MAX(R$13:R278),"")</f>
        <v>88071.535639013222</v>
      </c>
      <c r="X278" s="115">
        <f t="shared" si="79"/>
        <v>0.41438454653699097</v>
      </c>
    </row>
    <row r="279" spans="2:24">
      <c r="B279" s="8">
        <f t="shared" si="82"/>
        <v>268</v>
      </c>
      <c r="D279" s="3">
        <v>44258</v>
      </c>
      <c r="E279" s="4">
        <v>48415.816405999998</v>
      </c>
      <c r="F279" s="4">
        <v>52535.136719000002</v>
      </c>
      <c r="G279" s="4">
        <v>48274.320312999997</v>
      </c>
      <c r="H279" s="4">
        <v>50538.242187999997</v>
      </c>
      <c r="I279" s="5">
        <v>53220811975</v>
      </c>
      <c r="J279" s="37">
        <v>50538.242187999997</v>
      </c>
      <c r="L279" s="51">
        <f t="shared" si="71"/>
        <v>4.4632059985595163E-2</v>
      </c>
      <c r="M279" s="71">
        <f t="shared" si="80"/>
        <v>4.4632059985595163E-2</v>
      </c>
      <c r="N279" s="71" t="str">
        <f t="shared" si="81"/>
        <v/>
      </c>
      <c r="O279" s="75">
        <f t="shared" si="72"/>
        <v>2.7714013354699394E-2</v>
      </c>
      <c r="P279" s="71" t="str">
        <f t="shared" si="73"/>
        <v/>
      </c>
      <c r="Q279" s="80">
        <f t="shared" si="74"/>
        <v>1316.9468515203944</v>
      </c>
      <c r="R279" s="80">
        <f t="shared" si="75"/>
        <v>47652.989953483455</v>
      </c>
      <c r="S279" s="81">
        <f t="shared" si="76"/>
        <v>-3.9666156507947026E-3</v>
      </c>
      <c r="T279" s="81">
        <f t="shared" si="77"/>
        <v>-7.6063641040433616E-2</v>
      </c>
      <c r="U279" s="114">
        <f>IF(H279&lt;&gt;"",MAX(Q$13:Q279),"")</f>
        <v>1350.8326890524374</v>
      </c>
      <c r="V279" s="115">
        <f t="shared" si="78"/>
        <v>2.5085147706791711E-2</v>
      </c>
      <c r="W279" s="114">
        <f>IF(I279&lt;&gt;"",MAX(R$13:R279),"")</f>
        <v>88071.535639013222</v>
      </c>
      <c r="X279" s="115">
        <f t="shared" si="79"/>
        <v>0.45892859017693211</v>
      </c>
    </row>
    <row r="280" spans="2:24">
      <c r="B280" s="8">
        <f t="shared" si="82"/>
        <v>269</v>
      </c>
      <c r="D280" s="3">
        <v>44259</v>
      </c>
      <c r="E280" s="4">
        <v>50522.304687999997</v>
      </c>
      <c r="F280" s="4">
        <v>51735.089844000002</v>
      </c>
      <c r="G280" s="4">
        <v>47656.929687999997</v>
      </c>
      <c r="H280" s="4">
        <v>48561.167969000002</v>
      </c>
      <c r="I280" s="5">
        <v>52343816680</v>
      </c>
      <c r="J280" s="37">
        <v>48561.167969000002</v>
      </c>
      <c r="L280" s="51">
        <f t="shared" si="71"/>
        <v>-3.9120359818716421E-2</v>
      </c>
      <c r="M280" s="71" t="str">
        <f t="shared" si="80"/>
        <v/>
      </c>
      <c r="N280" s="71">
        <f t="shared" si="81"/>
        <v>-3.9120359818716421E-2</v>
      </c>
      <c r="O280" s="75" t="str">
        <f t="shared" si="72"/>
        <v/>
      </c>
      <c r="P280" s="71">
        <f t="shared" si="73"/>
        <v>2.4302029772152962E-2</v>
      </c>
      <c r="Q280" s="80">
        <f t="shared" si="74"/>
        <v>1326.1874064118861</v>
      </c>
      <c r="R280" s="80">
        <f t="shared" si="75"/>
        <v>54064.745373803788</v>
      </c>
      <c r="S280" s="81">
        <f t="shared" si="76"/>
        <v>7.0166498221424511E-3</v>
      </c>
      <c r="T280" s="81">
        <f t="shared" si="77"/>
        <v>0.13455095738125089</v>
      </c>
      <c r="U280" s="114">
        <f>IF(H280&lt;&gt;"",MAX(Q$13:Q280),"")</f>
        <v>1350.8326890524374</v>
      </c>
      <c r="V280" s="115">
        <f t="shared" si="78"/>
        <v>1.824451158184448E-2</v>
      </c>
      <c r="W280" s="114">
        <f>IF(I280&lt;&gt;"",MAX(R$13:R280),"")</f>
        <v>88071.535639013222</v>
      </c>
      <c r="X280" s="115">
        <f t="shared" si="79"/>
        <v>0.38612691397361509</v>
      </c>
    </row>
    <row r="281" spans="2:24">
      <c r="B281" s="8">
        <f t="shared" si="82"/>
        <v>270</v>
      </c>
      <c r="D281" s="3">
        <v>44260</v>
      </c>
      <c r="E281" s="4">
        <v>48527.03125</v>
      </c>
      <c r="F281" s="4">
        <v>49396.429687999997</v>
      </c>
      <c r="G281" s="4">
        <v>46542.515625</v>
      </c>
      <c r="H281" s="4">
        <v>48927.304687999997</v>
      </c>
      <c r="I281" s="5">
        <v>48625928883</v>
      </c>
      <c r="J281" s="37">
        <v>48927.304687999997</v>
      </c>
      <c r="L281" s="51">
        <f t="shared" si="71"/>
        <v>7.5397016652014592E-3</v>
      </c>
      <c r="M281" s="71">
        <f t="shared" si="80"/>
        <v>7.5397016652014592E-3</v>
      </c>
      <c r="N281" s="71" t="str">
        <f t="shared" si="81"/>
        <v/>
      </c>
      <c r="O281" s="75">
        <f t="shared" si="72"/>
        <v>2.7714013354699394E-2</v>
      </c>
      <c r="P281" s="71" t="str">
        <f t="shared" si="73"/>
        <v/>
      </c>
      <c r="Q281" s="80">
        <f t="shared" si="74"/>
        <v>1318.0311548736149</v>
      </c>
      <c r="R281" s="80">
        <f t="shared" si="75"/>
        <v>47688.619782825321</v>
      </c>
      <c r="S281" s="81">
        <f t="shared" si="76"/>
        <v>-6.1501500457906699E-3</v>
      </c>
      <c r="T281" s="81">
        <f t="shared" si="77"/>
        <v>-0.11793499713896582</v>
      </c>
      <c r="U281" s="114">
        <f>IF(H281&lt;&gt;"",MAX(Q$13:Q281),"")</f>
        <v>1350.8326890524374</v>
      </c>
      <c r="V281" s="115">
        <f t="shared" si="78"/>
        <v>2.428245514389471E-2</v>
      </c>
      <c r="W281" s="114">
        <f>IF(I281&lt;&gt;"",MAX(R$13:R281),"")</f>
        <v>88071.535639013222</v>
      </c>
      <c r="X281" s="115">
        <f t="shared" si="79"/>
        <v>0.45852403461782498</v>
      </c>
    </row>
    <row r="282" spans="2:24">
      <c r="B282" s="8">
        <f t="shared" si="82"/>
        <v>271</v>
      </c>
      <c r="D282" s="3">
        <v>44261</v>
      </c>
      <c r="E282" s="4">
        <v>48899.230469000002</v>
      </c>
      <c r="F282" s="4">
        <v>49147.21875</v>
      </c>
      <c r="G282" s="4">
        <v>47257.527344000002</v>
      </c>
      <c r="H282" s="4">
        <v>48912.382812999997</v>
      </c>
      <c r="I282" s="5">
        <v>34363564661</v>
      </c>
      <c r="J282" s="37">
        <v>48912.382812999997</v>
      </c>
      <c r="L282" s="51">
        <f t="shared" si="71"/>
        <v>-3.0498052355742988E-4</v>
      </c>
      <c r="M282" s="71" t="str">
        <f t="shared" si="80"/>
        <v/>
      </c>
      <c r="N282" s="71">
        <f t="shared" si="81"/>
        <v>-3.0498052355742988E-4</v>
      </c>
      <c r="O282" s="75" t="str">
        <f t="shared" si="72"/>
        <v/>
      </c>
      <c r="P282" s="71">
        <f t="shared" si="73"/>
        <v>2.4302029772152962E-2</v>
      </c>
      <c r="Q282" s="80">
        <f t="shared" si="74"/>
        <v>1319.5934486711574</v>
      </c>
      <c r="R282" s="80">
        <f t="shared" si="75"/>
        <v>48772.568598392383</v>
      </c>
      <c r="S282" s="81">
        <f t="shared" si="76"/>
        <v>1.1853238762722373E-3</v>
      </c>
      <c r="T282" s="81">
        <f t="shared" si="77"/>
        <v>2.2729716659936505E-2</v>
      </c>
      <c r="U282" s="114">
        <f>IF(H282&lt;&gt;"",MAX(Q$13:Q282),"")</f>
        <v>1350.8326890524374</v>
      </c>
      <c r="V282" s="115">
        <f t="shared" si="78"/>
        <v>2.3125913841478996E-2</v>
      </c>
      <c r="W282" s="114">
        <f>IF(I282&lt;&gt;"",MAX(R$13:R282),"")</f>
        <v>88071.535639013222</v>
      </c>
      <c r="X282" s="115">
        <f t="shared" si="79"/>
        <v>0.44621643934652255</v>
      </c>
    </row>
    <row r="283" spans="2:24">
      <c r="B283" s="8">
        <f t="shared" si="82"/>
        <v>272</v>
      </c>
      <c r="D283" s="3">
        <v>44262</v>
      </c>
      <c r="E283" s="4">
        <v>48918.679687999997</v>
      </c>
      <c r="F283" s="4">
        <v>51384.367187999997</v>
      </c>
      <c r="G283" s="4">
        <v>48918.679687999997</v>
      </c>
      <c r="H283" s="4">
        <v>51206.691405999998</v>
      </c>
      <c r="I283" s="5">
        <v>43137459378</v>
      </c>
      <c r="J283" s="37">
        <v>51206.691405999998</v>
      </c>
      <c r="L283" s="51">
        <f t="shared" si="71"/>
        <v>4.6906498130984797E-2</v>
      </c>
      <c r="M283" s="71">
        <f t="shared" si="80"/>
        <v>4.6906498130984797E-2</v>
      </c>
      <c r="N283" s="71" t="str">
        <f t="shared" si="81"/>
        <v/>
      </c>
      <c r="O283" s="75">
        <f t="shared" si="72"/>
        <v>2.7714013354699394E-2</v>
      </c>
      <c r="P283" s="71" t="str">
        <f t="shared" si="73"/>
        <v/>
      </c>
      <c r="Q283" s="80">
        <f t="shared" si="74"/>
        <v>1319.5301790655678</v>
      </c>
      <c r="R283" s="80">
        <f t="shared" si="75"/>
        <v>48727.726327899552</v>
      </c>
      <c r="S283" s="81">
        <f t="shared" si="76"/>
        <v>-4.794628652726729E-5</v>
      </c>
      <c r="T283" s="81">
        <f t="shared" si="77"/>
        <v>-9.1941580649723686E-4</v>
      </c>
      <c r="U283" s="114">
        <f>IF(H283&lt;&gt;"",MAX(Q$13:Q283),"")</f>
        <v>1350.8326890524374</v>
      </c>
      <c r="V283" s="115">
        <f t="shared" si="78"/>
        <v>2.3172751326315022E-2</v>
      </c>
      <c r="W283" s="114">
        <f>IF(I283&lt;&gt;"",MAX(R$13:R283),"")</f>
        <v>88071.535639013222</v>
      </c>
      <c r="X283" s="115">
        <f t="shared" si="79"/>
        <v>0.44672559670556566</v>
      </c>
    </row>
    <row r="284" spans="2:24">
      <c r="B284" s="8">
        <f t="shared" si="82"/>
        <v>273</v>
      </c>
      <c r="D284" s="3">
        <v>44263</v>
      </c>
      <c r="E284" s="4">
        <v>51174.117187999997</v>
      </c>
      <c r="F284" s="4">
        <v>52314.070312999997</v>
      </c>
      <c r="G284" s="4">
        <v>49506.054687999997</v>
      </c>
      <c r="H284" s="4">
        <v>52246.523437999997</v>
      </c>
      <c r="I284" s="5">
        <v>48597428048</v>
      </c>
      <c r="J284" s="37">
        <v>52246.523437999997</v>
      </c>
      <c r="L284" s="51">
        <f t="shared" si="71"/>
        <v>2.0306565479021765E-2</v>
      </c>
      <c r="M284" s="71">
        <f t="shared" si="80"/>
        <v>2.0306565479021765E-2</v>
      </c>
      <c r="N284" s="71" t="str">
        <f t="shared" si="81"/>
        <v/>
      </c>
      <c r="O284" s="75">
        <f t="shared" si="72"/>
        <v>2.7714013354699394E-2</v>
      </c>
      <c r="P284" s="71" t="str">
        <f t="shared" si="73"/>
        <v/>
      </c>
      <c r="Q284" s="80">
        <f t="shared" si="74"/>
        <v>1329.2606802426938</v>
      </c>
      <c r="R284" s="80">
        <f t="shared" si="75"/>
        <v>55618.199066849753</v>
      </c>
      <c r="S284" s="81">
        <f t="shared" si="76"/>
        <v>7.3742164684831302E-3</v>
      </c>
      <c r="T284" s="81">
        <f t="shared" si="77"/>
        <v>0.14140763910433041</v>
      </c>
      <c r="U284" s="114">
        <f>IF(H284&lt;&gt;"",MAX(Q$13:Q284),"")</f>
        <v>1350.8326890524374</v>
      </c>
      <c r="V284" s="115">
        <f t="shared" si="78"/>
        <v>1.5969415742282389E-2</v>
      </c>
      <c r="W284" s="114">
        <f>IF(I284&lt;&gt;"",MAX(R$13:R284),"")</f>
        <v>88071.535639013222</v>
      </c>
      <c r="X284" s="115">
        <f t="shared" si="79"/>
        <v>0.36848836955884245</v>
      </c>
    </row>
    <row r="285" spans="2:24">
      <c r="B285" s="8">
        <f t="shared" si="82"/>
        <v>274</v>
      </c>
      <c r="D285" s="3">
        <v>44264</v>
      </c>
      <c r="E285" s="4">
        <v>52272.96875</v>
      </c>
      <c r="F285" s="4">
        <v>54824.117187999997</v>
      </c>
      <c r="G285" s="4">
        <v>51981.832030999998</v>
      </c>
      <c r="H285" s="4">
        <v>54824.117187999997</v>
      </c>
      <c r="I285" s="5">
        <v>50912227385</v>
      </c>
      <c r="J285" s="37">
        <v>54824.117187999997</v>
      </c>
      <c r="L285" s="51">
        <f t="shared" si="71"/>
        <v>4.9335220420144932E-2</v>
      </c>
      <c r="M285" s="71">
        <f t="shared" si="80"/>
        <v>4.9335220420144932E-2</v>
      </c>
      <c r="N285" s="71" t="str">
        <f t="shared" si="81"/>
        <v/>
      </c>
      <c r="O285" s="75">
        <f t="shared" si="72"/>
        <v>2.7714013354699394E-2</v>
      </c>
      <c r="P285" s="71" t="str">
        <f t="shared" si="73"/>
        <v/>
      </c>
      <c r="Q285" s="80">
        <f t="shared" si="74"/>
        <v>1333.5042320152666</v>
      </c>
      <c r="R285" s="80">
        <f t="shared" si="75"/>
        <v>59023.012017846733</v>
      </c>
      <c r="S285" s="81">
        <f t="shared" si="76"/>
        <v>3.1924150286293251E-3</v>
      </c>
      <c r="T285" s="81">
        <f t="shared" si="77"/>
        <v>6.1217605174604728E-2</v>
      </c>
      <c r="U285" s="114">
        <f>IF(H285&lt;&gt;"",MAX(Q$13:Q285),"")</f>
        <v>1350.8326890524374</v>
      </c>
      <c r="V285" s="115">
        <f t="shared" si="78"/>
        <v>1.2827981716467152E-2</v>
      </c>
      <c r="W285" s="114">
        <f>IF(I285&lt;&gt;"",MAX(R$13:R285),"")</f>
        <v>88071.535639013222</v>
      </c>
      <c r="X285" s="115">
        <f t="shared" si="79"/>
        <v>0.32982873990332473</v>
      </c>
    </row>
    <row r="286" spans="2:24">
      <c r="B286" s="8">
        <f t="shared" si="82"/>
        <v>275</v>
      </c>
      <c r="D286" s="3">
        <v>44265</v>
      </c>
      <c r="E286" s="4">
        <v>54824.011719000002</v>
      </c>
      <c r="F286" s="4">
        <v>57258.253905999998</v>
      </c>
      <c r="G286" s="4">
        <v>53290.890625</v>
      </c>
      <c r="H286" s="4">
        <v>56008.550780999998</v>
      </c>
      <c r="I286" s="5">
        <v>57295577614</v>
      </c>
      <c r="J286" s="37">
        <v>56008.550780999998</v>
      </c>
      <c r="L286" s="51">
        <f t="shared" si="71"/>
        <v>2.1604243784508315E-2</v>
      </c>
      <c r="M286" s="71">
        <f t="shared" si="80"/>
        <v>2.1604243784508315E-2</v>
      </c>
      <c r="N286" s="71" t="str">
        <f t="shared" si="81"/>
        <v/>
      </c>
      <c r="O286" s="75">
        <f t="shared" si="72"/>
        <v>2.7714013354699394E-2</v>
      </c>
      <c r="P286" s="71" t="str">
        <f t="shared" si="73"/>
        <v/>
      </c>
      <c r="Q286" s="80">
        <f t="shared" si="74"/>
        <v>1343.8469418800257</v>
      </c>
      <c r="R286" s="80">
        <f t="shared" si="75"/>
        <v>67801.471347237879</v>
      </c>
      <c r="S286" s="81">
        <f t="shared" si="76"/>
        <v>7.7560382760306634E-3</v>
      </c>
      <c r="T286" s="81">
        <f t="shared" si="77"/>
        <v>0.14872943669389183</v>
      </c>
      <c r="U286" s="114">
        <f>IF(H286&lt;&gt;"",MAX(Q$13:Q286),"")</f>
        <v>1350.8326890524374</v>
      </c>
      <c r="V286" s="115">
        <f t="shared" si="78"/>
        <v>5.1714377576337345E-3</v>
      </c>
      <c r="W286" s="114">
        <f>IF(I286&lt;&gt;"",MAX(R$13:R286),"")</f>
        <v>88071.535639013222</v>
      </c>
      <c r="X286" s="115">
        <f t="shared" si="79"/>
        <v>0.23015454590071061</v>
      </c>
    </row>
    <row r="287" spans="2:24">
      <c r="B287" s="8">
        <f t="shared" si="82"/>
        <v>276</v>
      </c>
      <c r="D287" s="3">
        <v>44266</v>
      </c>
      <c r="E287" s="4">
        <v>55963.179687999997</v>
      </c>
      <c r="F287" s="4">
        <v>58091.0625</v>
      </c>
      <c r="G287" s="4">
        <v>54484.59375</v>
      </c>
      <c r="H287" s="4">
        <v>57805.121094000002</v>
      </c>
      <c r="I287" s="5">
        <v>56772343595</v>
      </c>
      <c r="J287" s="37">
        <v>57805.121094000002</v>
      </c>
      <c r="L287" s="51">
        <f t="shared" si="71"/>
        <v>3.2076714857786737E-2</v>
      </c>
      <c r="M287" s="71">
        <f t="shared" si="80"/>
        <v>3.2076714857786737E-2</v>
      </c>
      <c r="N287" s="71" t="str">
        <f t="shared" si="81"/>
        <v/>
      </c>
      <c r="O287" s="75">
        <f t="shared" si="72"/>
        <v>2.7714013354699394E-2</v>
      </c>
      <c r="P287" s="71" t="str">
        <f t="shared" si="73"/>
        <v/>
      </c>
      <c r="Q287" s="80">
        <f t="shared" si="74"/>
        <v>1348.41121629535</v>
      </c>
      <c r="R287" s="80">
        <f t="shared" si="75"/>
        <v>72217.359327853919</v>
      </c>
      <c r="S287" s="81">
        <f t="shared" si="76"/>
        <v>3.3964243047939213E-3</v>
      </c>
      <c r="T287" s="81">
        <f t="shared" si="77"/>
        <v>6.5129677761719185E-2</v>
      </c>
      <c r="U287" s="114">
        <f>IF(H287&lt;&gt;"",MAX(Q$13:Q287),"")</f>
        <v>1350.8326890524374</v>
      </c>
      <c r="V287" s="115">
        <f t="shared" si="78"/>
        <v>1.7925778497306366E-3</v>
      </c>
      <c r="W287" s="114">
        <f>IF(I287&lt;&gt;"",MAX(R$13:R287),"")</f>
        <v>88071.535639013222</v>
      </c>
      <c r="X287" s="115">
        <f t="shared" si="79"/>
        <v>0.18001475954889956</v>
      </c>
    </row>
    <row r="288" spans="2:24">
      <c r="B288" s="8">
        <f t="shared" si="82"/>
        <v>277</v>
      </c>
      <c r="D288" s="3">
        <v>44267</v>
      </c>
      <c r="E288" s="4">
        <v>57821.21875</v>
      </c>
      <c r="F288" s="4">
        <v>57996.621094000002</v>
      </c>
      <c r="G288" s="4">
        <v>55376.648437999997</v>
      </c>
      <c r="H288" s="4">
        <v>57332.089844000002</v>
      </c>
      <c r="I288" s="5">
        <v>55689944702</v>
      </c>
      <c r="J288" s="37">
        <v>57332.089844000002</v>
      </c>
      <c r="L288" s="51">
        <f t="shared" si="71"/>
        <v>-8.1832066268103798E-3</v>
      </c>
      <c r="M288" s="71" t="str">
        <f t="shared" si="80"/>
        <v/>
      </c>
      <c r="N288" s="71">
        <f t="shared" si="81"/>
        <v>-8.1832066268103798E-3</v>
      </c>
      <c r="O288" s="75" t="str">
        <f t="shared" si="72"/>
        <v/>
      </c>
      <c r="P288" s="71">
        <f t="shared" si="73"/>
        <v>2.4302029772152962E-2</v>
      </c>
      <c r="Q288" s="80">
        <f t="shared" si="74"/>
        <v>1355.2110001929134</v>
      </c>
      <c r="R288" s="80">
        <f t="shared" si="75"/>
        <v>79200.830550735496</v>
      </c>
      <c r="S288" s="81">
        <f t="shared" si="76"/>
        <v>5.042811729381258E-3</v>
      </c>
      <c r="T288" s="81">
        <f t="shared" si="77"/>
        <v>9.6700728022716342E-2</v>
      </c>
      <c r="U288" s="114">
        <f>IF(H288&lt;&gt;"",MAX(Q$13:Q288),"")</f>
        <v>1355.2110001929134</v>
      </c>
      <c r="V288" s="115">
        <f t="shared" si="78"/>
        <v>0</v>
      </c>
      <c r="W288" s="114">
        <f>IF(I288&lt;&gt;"",MAX(R$13:R288),"")</f>
        <v>88071.535639013222</v>
      </c>
      <c r="X288" s="115">
        <f t="shared" si="79"/>
        <v>0.10072158982939605</v>
      </c>
    </row>
    <row r="289" spans="2:24">
      <c r="B289" s="8">
        <f t="shared" si="82"/>
        <v>278</v>
      </c>
      <c r="D289" s="3">
        <v>44268</v>
      </c>
      <c r="E289" s="4">
        <v>57343.371094000002</v>
      </c>
      <c r="F289" s="4">
        <v>61683.863280999998</v>
      </c>
      <c r="G289" s="4">
        <v>56217.972655999998</v>
      </c>
      <c r="H289" s="4">
        <v>61243.085937999997</v>
      </c>
      <c r="I289" s="5">
        <v>60669829814</v>
      </c>
      <c r="J289" s="37">
        <v>61243.085937999997</v>
      </c>
      <c r="L289" s="51">
        <f t="shared" si="71"/>
        <v>6.8216527683567341E-2</v>
      </c>
      <c r="M289" s="71">
        <f t="shared" si="80"/>
        <v>6.8216527683567341E-2</v>
      </c>
      <c r="N289" s="71" t="str">
        <f t="shared" si="81"/>
        <v/>
      </c>
      <c r="O289" s="75">
        <f t="shared" si="72"/>
        <v>2.7714013354699394E-2</v>
      </c>
      <c r="P289" s="71" t="str">
        <f t="shared" si="73"/>
        <v/>
      </c>
      <c r="Q289" s="80">
        <f t="shared" si="74"/>
        <v>1353.467534900409</v>
      </c>
      <c r="R289" s="80">
        <f t="shared" si="75"/>
        <v>77246.972029060256</v>
      </c>
      <c r="S289" s="81">
        <f t="shared" si="76"/>
        <v>-1.2864899209468206E-3</v>
      </c>
      <c r="T289" s="81">
        <f t="shared" si="77"/>
        <v>-2.4669672124506437E-2</v>
      </c>
      <c r="U289" s="114">
        <f>IF(H289&lt;&gt;"",MAX(Q$13:Q289),"")</f>
        <v>1355.2110001929134</v>
      </c>
      <c r="V289" s="115">
        <f t="shared" si="78"/>
        <v>1.2864899209468206E-3</v>
      </c>
      <c r="W289" s="114">
        <f>IF(I289&lt;&gt;"",MAX(R$13:R289),"")</f>
        <v>88071.535639013222</v>
      </c>
      <c r="X289" s="115">
        <f t="shared" si="79"/>
        <v>0.12290649335695225</v>
      </c>
    </row>
    <row r="290" spans="2:24">
      <c r="B290" s="8">
        <f t="shared" si="82"/>
        <v>279</v>
      </c>
      <c r="D290" s="3">
        <v>44269</v>
      </c>
      <c r="E290" s="4">
        <v>61221.132812999997</v>
      </c>
      <c r="F290" s="4">
        <v>61597.917969000002</v>
      </c>
      <c r="G290" s="4">
        <v>59302.316405999998</v>
      </c>
      <c r="H290" s="4">
        <v>59302.316405999998</v>
      </c>
      <c r="I290" s="5">
        <v>43901225564</v>
      </c>
      <c r="J290" s="37">
        <v>59302.316405999998</v>
      </c>
      <c r="L290" s="51">
        <f t="shared" si="71"/>
        <v>-3.1689610382545919E-2</v>
      </c>
      <c r="M290" s="71" t="str">
        <f t="shared" si="80"/>
        <v/>
      </c>
      <c r="N290" s="71">
        <f t="shared" si="81"/>
        <v>-3.1689610382545919E-2</v>
      </c>
      <c r="O290" s="75" t="str">
        <f t="shared" si="72"/>
        <v/>
      </c>
      <c r="P290" s="71">
        <f t="shared" si="73"/>
        <v>2.4302029772152962E-2</v>
      </c>
      <c r="Q290" s="80">
        <f t="shared" si="74"/>
        <v>1367.9826446259344</v>
      </c>
      <c r="R290" s="80">
        <f t="shared" si="75"/>
        <v>93132.839472137435</v>
      </c>
      <c r="S290" s="81">
        <f t="shared" si="76"/>
        <v>1.0724387065991658E-2</v>
      </c>
      <c r="T290" s="81">
        <f t="shared" si="77"/>
        <v>0.20565035788200126</v>
      </c>
      <c r="U290" s="114">
        <f>IF(H290&lt;&gt;"",MAX(Q$13:Q290),"")</f>
        <v>1367.9826446259344</v>
      </c>
      <c r="V290" s="115">
        <f t="shared" si="78"/>
        <v>0</v>
      </c>
      <c r="W290" s="114">
        <f>IF(I290&lt;&gt;"",MAX(R$13:R290),"")</f>
        <v>93132.839472137435</v>
      </c>
      <c r="X290" s="115">
        <f t="shared" si="79"/>
        <v>0</v>
      </c>
    </row>
    <row r="291" spans="2:24">
      <c r="B291" s="8">
        <f t="shared" si="82"/>
        <v>280</v>
      </c>
      <c r="D291" s="3">
        <v>44270</v>
      </c>
      <c r="E291" s="4">
        <v>59267.429687999997</v>
      </c>
      <c r="F291" s="4">
        <v>60540.992187999997</v>
      </c>
      <c r="G291" s="4">
        <v>55393.164062999997</v>
      </c>
      <c r="H291" s="4">
        <v>55907.199219000002</v>
      </c>
      <c r="I291" s="5">
        <v>66419369890</v>
      </c>
      <c r="J291" s="37">
        <v>55907.199219000002</v>
      </c>
      <c r="L291" s="51">
        <f t="shared" si="71"/>
        <v>-5.7251004560363028E-2</v>
      </c>
      <c r="M291" s="71" t="str">
        <f t="shared" si="80"/>
        <v/>
      </c>
      <c r="N291" s="71">
        <f t="shared" si="81"/>
        <v>-5.7251004560363028E-2</v>
      </c>
      <c r="O291" s="75" t="str">
        <f t="shared" si="72"/>
        <v/>
      </c>
      <c r="P291" s="71">
        <f t="shared" si="73"/>
        <v>2.4302029772152962E-2</v>
      </c>
      <c r="Q291" s="80">
        <f t="shared" si="74"/>
        <v>1361.1674171201412</v>
      </c>
      <c r="R291" s="80">
        <f t="shared" si="75"/>
        <v>84235.511414370514</v>
      </c>
      <c r="S291" s="81">
        <f t="shared" si="76"/>
        <v>-4.9819546560525563E-3</v>
      </c>
      <c r="T291" s="81">
        <f t="shared" si="77"/>
        <v>-9.5533735556605048E-2</v>
      </c>
      <c r="U291" s="114">
        <f>IF(H291&lt;&gt;"",MAX(Q$13:Q291),"")</f>
        <v>1367.9826446259344</v>
      </c>
      <c r="V291" s="115">
        <f t="shared" si="78"/>
        <v>4.9819546560525563E-3</v>
      </c>
      <c r="W291" s="114">
        <f>IF(I291&lt;&gt;"",MAX(R$13:R291),"")</f>
        <v>93132.839472137435</v>
      </c>
      <c r="X291" s="115">
        <f t="shared" si="79"/>
        <v>9.5533735556605048E-2</v>
      </c>
    </row>
    <row r="292" spans="2:24">
      <c r="B292" s="8">
        <f t="shared" si="82"/>
        <v>281</v>
      </c>
      <c r="D292" s="3">
        <v>44271</v>
      </c>
      <c r="E292" s="4">
        <v>55840.785155999998</v>
      </c>
      <c r="F292" s="4">
        <v>56833.179687999997</v>
      </c>
      <c r="G292" s="4">
        <v>53555.027344000002</v>
      </c>
      <c r="H292" s="4">
        <v>56804.902344000002</v>
      </c>
      <c r="I292" s="5">
        <v>59749798599</v>
      </c>
      <c r="J292" s="37">
        <v>56804.902344000002</v>
      </c>
      <c r="L292" s="51">
        <f t="shared" si="71"/>
        <v>1.6057021949597461E-2</v>
      </c>
      <c r="M292" s="71">
        <f t="shared" si="80"/>
        <v>1.6057021949597461E-2</v>
      </c>
      <c r="N292" s="71" t="str">
        <f t="shared" si="81"/>
        <v/>
      </c>
      <c r="O292" s="75">
        <f t="shared" si="72"/>
        <v>2.7714013354699394E-2</v>
      </c>
      <c r="P292" s="71" t="str">
        <f t="shared" si="73"/>
        <v/>
      </c>
      <c r="Q292" s="80">
        <f t="shared" si="74"/>
        <v>1348.9162482313541</v>
      </c>
      <c r="R292" s="80">
        <f t="shared" si="75"/>
        <v>69697.058690006452</v>
      </c>
      <c r="S292" s="81">
        <f t="shared" si="76"/>
        <v>-9.0004864461913359E-3</v>
      </c>
      <c r="T292" s="81">
        <f t="shared" si="77"/>
        <v>-0.17259291812032396</v>
      </c>
      <c r="U292" s="114">
        <f>IF(H292&lt;&gt;"",MAX(Q$13:Q292),"")</f>
        <v>1367.9826446259344</v>
      </c>
      <c r="V292" s="115">
        <f t="shared" si="78"/>
        <v>1.3937601086886575E-2</v>
      </c>
      <c r="W292" s="114">
        <f>IF(I292&lt;&gt;"",MAX(R$13:R292),"")</f>
        <v>93132.839472137435</v>
      </c>
      <c r="X292" s="115">
        <f t="shared" si="79"/>
        <v>0.25163820747827914</v>
      </c>
    </row>
    <row r="293" spans="2:24">
      <c r="B293" s="8">
        <f t="shared" si="82"/>
        <v>282</v>
      </c>
      <c r="D293" s="3">
        <v>44272</v>
      </c>
      <c r="E293" s="4">
        <v>56825.828125</v>
      </c>
      <c r="F293" s="4">
        <v>58969.816405999998</v>
      </c>
      <c r="G293" s="4">
        <v>54528.628905999998</v>
      </c>
      <c r="H293" s="4">
        <v>58870.894530999998</v>
      </c>
      <c r="I293" s="5">
        <v>60258313191</v>
      </c>
      <c r="J293" s="37">
        <v>58870.894530999998</v>
      </c>
      <c r="L293" s="51">
        <f t="shared" si="71"/>
        <v>3.6369962833290748E-2</v>
      </c>
      <c r="M293" s="71">
        <f t="shared" si="80"/>
        <v>3.6369962833290748E-2</v>
      </c>
      <c r="N293" s="71" t="str">
        <f t="shared" si="81"/>
        <v/>
      </c>
      <c r="O293" s="75">
        <f t="shared" si="72"/>
        <v>2.7714013354699394E-2</v>
      </c>
      <c r="P293" s="71" t="str">
        <f t="shared" si="73"/>
        <v/>
      </c>
      <c r="Q293" s="80">
        <f t="shared" si="74"/>
        <v>1352.3213716518133</v>
      </c>
      <c r="R293" s="80">
        <f t="shared" si="75"/>
        <v>73070.858519154164</v>
      </c>
      <c r="S293" s="81">
        <f t="shared" si="76"/>
        <v>2.5243401322534442E-3</v>
      </c>
      <c r="T293" s="81">
        <f t="shared" si="77"/>
        <v>4.8406631392487576E-2</v>
      </c>
      <c r="U293" s="114">
        <f>IF(H293&lt;&gt;"",MAX(Q$13:Q293),"")</f>
        <v>1367.9826446259344</v>
      </c>
      <c r="V293" s="115">
        <f t="shared" si="78"/>
        <v>1.1448444200404029E-2</v>
      </c>
      <c r="W293" s="114">
        <f>IF(I293&lt;&gt;"",MAX(R$13:R293),"")</f>
        <v>93132.839472137435</v>
      </c>
      <c r="X293" s="115">
        <f t="shared" si="79"/>
        <v>0.21541253403945892</v>
      </c>
    </row>
    <row r="294" spans="2:24">
      <c r="B294" s="8">
        <f t="shared" si="82"/>
        <v>283</v>
      </c>
      <c r="D294" s="3">
        <v>44273</v>
      </c>
      <c r="E294" s="4">
        <v>58893.078125</v>
      </c>
      <c r="F294" s="4">
        <v>60116.25</v>
      </c>
      <c r="G294" s="4">
        <v>54253.578125</v>
      </c>
      <c r="H294" s="4">
        <v>57858.921875</v>
      </c>
      <c r="I294" s="5">
        <v>55746041000</v>
      </c>
      <c r="J294" s="37">
        <v>57858.921875</v>
      </c>
      <c r="L294" s="51">
        <f t="shared" si="71"/>
        <v>-1.7189693889688051E-2</v>
      </c>
      <c r="M294" s="71" t="str">
        <f t="shared" si="80"/>
        <v/>
      </c>
      <c r="N294" s="71">
        <f t="shared" si="81"/>
        <v>-1.7189693889688051E-2</v>
      </c>
      <c r="O294" s="75" t="str">
        <f t="shared" si="72"/>
        <v/>
      </c>
      <c r="P294" s="71">
        <f t="shared" si="73"/>
        <v>2.4302029772152962E-2</v>
      </c>
      <c r="Q294" s="80">
        <f t="shared" si="74"/>
        <v>1360.0536172419177</v>
      </c>
      <c r="R294" s="80">
        <f t="shared" si="75"/>
        <v>81082.600002870575</v>
      </c>
      <c r="S294" s="81">
        <f t="shared" si="76"/>
        <v>5.7177574444895463E-3</v>
      </c>
      <c r="T294" s="81">
        <f t="shared" si="77"/>
        <v>0.10964345631187955</v>
      </c>
      <c r="U294" s="114">
        <f>IF(H294&lt;&gt;"",MAX(Q$13:Q294),"")</f>
        <v>1367.9826446259344</v>
      </c>
      <c r="V294" s="115">
        <f t="shared" si="78"/>
        <v>5.7961461829691974E-3</v>
      </c>
      <c r="W294" s="114">
        <f>IF(I294&lt;&gt;"",MAX(R$13:R294),"")</f>
        <v>93132.839472137435</v>
      </c>
      <c r="X294" s="115">
        <f t="shared" si="79"/>
        <v>0.12938765249256612</v>
      </c>
    </row>
    <row r="295" spans="2:24">
      <c r="B295" s="8">
        <f t="shared" si="82"/>
        <v>284</v>
      </c>
      <c r="D295" s="3">
        <v>44274</v>
      </c>
      <c r="E295" s="4">
        <v>57850.441405999998</v>
      </c>
      <c r="F295" s="4">
        <v>59498.375</v>
      </c>
      <c r="G295" s="4">
        <v>56643.703125</v>
      </c>
      <c r="H295" s="4">
        <v>58346.652344000002</v>
      </c>
      <c r="I295" s="5">
        <v>49063873786</v>
      </c>
      <c r="J295" s="37">
        <v>58346.652344000002</v>
      </c>
      <c r="L295" s="51">
        <f t="shared" si="71"/>
        <v>8.4296501420075831E-3</v>
      </c>
      <c r="M295" s="71">
        <f t="shared" si="80"/>
        <v>8.4296501420075831E-3</v>
      </c>
      <c r="N295" s="71" t="str">
        <f t="shared" si="81"/>
        <v/>
      </c>
      <c r="O295" s="75">
        <f t="shared" si="72"/>
        <v>2.7714013354699394E-2</v>
      </c>
      <c r="P295" s="71" t="str">
        <f t="shared" si="73"/>
        <v/>
      </c>
      <c r="Q295" s="80">
        <f t="shared" si="74"/>
        <v>1356.3781966553117</v>
      </c>
      <c r="R295" s="80">
        <f t="shared" si="75"/>
        <v>76880.797170378297</v>
      </c>
      <c r="S295" s="81">
        <f t="shared" si="76"/>
        <v>-2.7024085962576994E-3</v>
      </c>
      <c r="T295" s="81">
        <f t="shared" si="77"/>
        <v>-5.1821264147221768E-2</v>
      </c>
      <c r="U295" s="114">
        <f>IF(H295&lt;&gt;"",MAX(Q$13:Q295),"")</f>
        <v>1367.9826446259344</v>
      </c>
      <c r="V295" s="115">
        <f t="shared" si="78"/>
        <v>8.4828912239568455E-3</v>
      </c>
      <c r="W295" s="114">
        <f>IF(I295&lt;&gt;"",MAX(R$13:R295),"")</f>
        <v>93132.839472137435</v>
      </c>
      <c r="X295" s="115">
        <f t="shared" si="79"/>
        <v>0.17450388492258162</v>
      </c>
    </row>
    <row r="296" spans="2:24">
      <c r="B296" s="8">
        <f t="shared" si="82"/>
        <v>285</v>
      </c>
      <c r="D296" s="3">
        <v>44275</v>
      </c>
      <c r="E296" s="4">
        <v>58332.261719000002</v>
      </c>
      <c r="F296" s="4">
        <v>60031.285155999998</v>
      </c>
      <c r="G296" s="4">
        <v>58213.296875</v>
      </c>
      <c r="H296" s="4">
        <v>58313.644530999998</v>
      </c>
      <c r="I296" s="5">
        <v>50361731222</v>
      </c>
      <c r="J296" s="37">
        <v>58313.644530999998</v>
      </c>
      <c r="L296" s="51">
        <f t="shared" si="71"/>
        <v>-5.6571905454649851E-4</v>
      </c>
      <c r="M296" s="71" t="str">
        <f t="shared" si="80"/>
        <v/>
      </c>
      <c r="N296" s="71">
        <f t="shared" si="81"/>
        <v>-5.6571905454649851E-4</v>
      </c>
      <c r="O296" s="75" t="str">
        <f t="shared" si="72"/>
        <v/>
      </c>
      <c r="P296" s="71">
        <f t="shared" si="73"/>
        <v>2.4302029772152962E-2</v>
      </c>
      <c r="Q296" s="80">
        <f t="shared" si="74"/>
        <v>1358.1757145440911</v>
      </c>
      <c r="R296" s="80">
        <f t="shared" si="75"/>
        <v>78834.539510790011</v>
      </c>
      <c r="S296" s="81">
        <f t="shared" si="76"/>
        <v>1.3252335471123367E-3</v>
      </c>
      <c r="T296" s="81">
        <f t="shared" si="77"/>
        <v>2.5412618135084664E-2</v>
      </c>
      <c r="U296" s="114">
        <f>IF(H296&lt;&gt;"",MAX(Q$13:Q296),"")</f>
        <v>1367.9826446259344</v>
      </c>
      <c r="V296" s="115">
        <f t="shared" si="78"/>
        <v>7.1688994888711166E-3</v>
      </c>
      <c r="W296" s="114">
        <f>IF(I296&lt;&gt;"",MAX(R$13:R296),"")</f>
        <v>93132.839472137435</v>
      </c>
      <c r="X296" s="115">
        <f t="shared" si="79"/>
        <v>0.15352586737812335</v>
      </c>
    </row>
    <row r="297" spans="2:24">
      <c r="B297" s="8">
        <f t="shared" si="82"/>
        <v>286</v>
      </c>
      <c r="D297" s="3">
        <v>44276</v>
      </c>
      <c r="E297" s="4">
        <v>58309.914062999997</v>
      </c>
      <c r="F297" s="4">
        <v>58767.898437999997</v>
      </c>
      <c r="G297" s="4">
        <v>56005.617187999997</v>
      </c>
      <c r="H297" s="4">
        <v>57523.421875</v>
      </c>
      <c r="I297" s="5">
        <v>51943414539</v>
      </c>
      <c r="J297" s="37">
        <v>57523.421875</v>
      </c>
      <c r="L297" s="51">
        <f t="shared" si="71"/>
        <v>-1.3551247951582024E-2</v>
      </c>
      <c r="M297" s="71" t="str">
        <f t="shared" si="80"/>
        <v/>
      </c>
      <c r="N297" s="71">
        <f t="shared" si="81"/>
        <v>-1.3551247951582024E-2</v>
      </c>
      <c r="O297" s="75" t="str">
        <f t="shared" si="72"/>
        <v/>
      </c>
      <c r="P297" s="71">
        <f t="shared" si="73"/>
        <v>2.4302029772152962E-2</v>
      </c>
      <c r="Q297" s="80">
        <f t="shared" si="74"/>
        <v>1358.0549221363021</v>
      </c>
      <c r="R297" s="80">
        <f t="shared" si="75"/>
        <v>78700.090626620644</v>
      </c>
      <c r="S297" s="81">
        <f t="shared" si="76"/>
        <v>-8.8937246112918977E-5</v>
      </c>
      <c r="T297" s="81">
        <f t="shared" si="77"/>
        <v>-1.7054565803732435E-3</v>
      </c>
      <c r="U297" s="114">
        <f>IF(H297&lt;&gt;"",MAX(Q$13:Q297),"")</f>
        <v>1367.9826446259344</v>
      </c>
      <c r="V297" s="115">
        <f t="shared" si="78"/>
        <v>7.25719915280576E-3</v>
      </c>
      <c r="W297" s="114">
        <f>IF(I297&lt;&gt;"",MAX(R$13:R297),"")</f>
        <v>93132.839472137435</v>
      </c>
      <c r="X297" s="115">
        <f t="shared" si="79"/>
        <v>0.15496949225771905</v>
      </c>
    </row>
    <row r="298" spans="2:24">
      <c r="B298" s="8">
        <f t="shared" si="82"/>
        <v>287</v>
      </c>
      <c r="D298" s="3">
        <v>44277</v>
      </c>
      <c r="E298" s="4">
        <v>57517.890625</v>
      </c>
      <c r="F298" s="4">
        <v>58471.480469000002</v>
      </c>
      <c r="G298" s="4">
        <v>54288.15625</v>
      </c>
      <c r="H298" s="4">
        <v>54529.144530999998</v>
      </c>
      <c r="I298" s="5">
        <v>56521454974</v>
      </c>
      <c r="J298" s="37">
        <v>54529.144530999998</v>
      </c>
      <c r="L298" s="51">
        <f t="shared" si="71"/>
        <v>-5.2053185405184221E-2</v>
      </c>
      <c r="M298" s="71" t="str">
        <f t="shared" si="80"/>
        <v/>
      </c>
      <c r="N298" s="71">
        <f t="shared" si="81"/>
        <v>-5.2053185405184221E-2</v>
      </c>
      <c r="O298" s="75" t="str">
        <f t="shared" si="72"/>
        <v/>
      </c>
      <c r="P298" s="71">
        <f t="shared" si="73"/>
        <v>2.4302029772152962E-2</v>
      </c>
      <c r="Q298" s="80">
        <f t="shared" si="74"/>
        <v>1355.1617152075901</v>
      </c>
      <c r="R298" s="80">
        <f t="shared" si="75"/>
        <v>75484.991374305886</v>
      </c>
      <c r="S298" s="81">
        <f t="shared" si="76"/>
        <v>-2.1304049501627009E-3</v>
      </c>
      <c r="T298" s="81">
        <f t="shared" si="77"/>
        <v>-4.0852548284451839E-2</v>
      </c>
      <c r="U298" s="114">
        <f>IF(H298&lt;&gt;"",MAX(Q$13:Q298),"")</f>
        <v>1367.9826446259344</v>
      </c>
      <c r="V298" s="115">
        <f t="shared" si="78"/>
        <v>9.3721433299690515E-3</v>
      </c>
      <c r="W298" s="114">
        <f>IF(I298&lt;&gt;"",MAX(R$13:R298),"")</f>
        <v>93132.839472137435</v>
      </c>
      <c r="X298" s="115">
        <f t="shared" si="79"/>
        <v>0.18949114187709548</v>
      </c>
    </row>
    <row r="299" spans="2:24">
      <c r="B299" s="8">
        <f t="shared" si="82"/>
        <v>288</v>
      </c>
      <c r="D299" s="3">
        <v>44278</v>
      </c>
      <c r="E299" s="4">
        <v>54511.660155999998</v>
      </c>
      <c r="F299" s="4">
        <v>55985.441405999998</v>
      </c>
      <c r="G299" s="4">
        <v>53470.695312999997</v>
      </c>
      <c r="H299" s="4">
        <v>54738.945312999997</v>
      </c>
      <c r="I299" s="5">
        <v>56435023914</v>
      </c>
      <c r="J299" s="37">
        <v>54738.945312999997</v>
      </c>
      <c r="L299" s="51">
        <f t="shared" si="71"/>
        <v>3.8474981370875128E-3</v>
      </c>
      <c r="M299" s="71">
        <f t="shared" si="80"/>
        <v>3.8474981370875128E-3</v>
      </c>
      <c r="N299" s="71" t="str">
        <f t="shared" si="81"/>
        <v/>
      </c>
      <c r="O299" s="75">
        <f t="shared" si="72"/>
        <v>2.7714013354699394E-2</v>
      </c>
      <c r="P299" s="71" t="str">
        <f t="shared" si="73"/>
        <v/>
      </c>
      <c r="Q299" s="80">
        <f t="shared" si="74"/>
        <v>1344.0719766926659</v>
      </c>
      <c r="R299" s="80">
        <f t="shared" si="75"/>
        <v>63639.644543791437</v>
      </c>
      <c r="S299" s="81">
        <f t="shared" si="76"/>
        <v>-8.1833322108169071E-3</v>
      </c>
      <c r="T299" s="81">
        <f t="shared" si="77"/>
        <v>-0.15692320572413088</v>
      </c>
      <c r="U299" s="114">
        <f>IF(H299&lt;&gt;"",MAX(Q$13:Q299),"")</f>
        <v>1367.9826446259344</v>
      </c>
      <c r="V299" s="115">
        <f t="shared" si="78"/>
        <v>1.7478780178389441E-2</v>
      </c>
      <c r="W299" s="114">
        <f>IF(I299&lt;&gt;"",MAX(R$13:R299),"")</f>
        <v>93132.839472137435</v>
      </c>
      <c r="X299" s="115">
        <f t="shared" si="79"/>
        <v>0.31667879016154643</v>
      </c>
    </row>
    <row r="300" spans="2:24">
      <c r="B300" s="8">
        <f t="shared" si="82"/>
        <v>289</v>
      </c>
      <c r="D300" s="3">
        <v>44279</v>
      </c>
      <c r="E300" s="4">
        <v>54710.488280999998</v>
      </c>
      <c r="F300" s="4">
        <v>57262.382812999997</v>
      </c>
      <c r="G300" s="4">
        <v>52514.332030999998</v>
      </c>
      <c r="H300" s="4">
        <v>52774.265625</v>
      </c>
      <c r="I300" s="5">
        <v>70567223787</v>
      </c>
      <c r="J300" s="37">
        <v>52774.265625</v>
      </c>
      <c r="L300" s="51">
        <f t="shared" si="71"/>
        <v>-3.5891807501329476E-2</v>
      </c>
      <c r="M300" s="71" t="str">
        <f t="shared" si="80"/>
        <v/>
      </c>
      <c r="N300" s="71">
        <f t="shared" si="81"/>
        <v>-3.5891807501329476E-2</v>
      </c>
      <c r="O300" s="75" t="str">
        <f t="shared" si="72"/>
        <v/>
      </c>
      <c r="P300" s="71">
        <f t="shared" si="73"/>
        <v>2.4302029772152962E-2</v>
      </c>
      <c r="Q300" s="80">
        <f t="shared" si="74"/>
        <v>1344.8849640937001</v>
      </c>
      <c r="R300" s="80">
        <f t="shared" si="75"/>
        <v>64377.796922577974</v>
      </c>
      <c r="S300" s="81">
        <f t="shared" si="76"/>
        <v>6.0486894685118919E-4</v>
      </c>
      <c r="T300" s="81">
        <f t="shared" si="77"/>
        <v>1.1598939373060224E-2</v>
      </c>
      <c r="U300" s="114">
        <f>IF(H300&lt;&gt;"",MAX(Q$13:Q300),"")</f>
        <v>1367.9826446259344</v>
      </c>
      <c r="V300" s="115">
        <f t="shared" si="78"/>
        <v>1.6884483602897071E-2</v>
      </c>
      <c r="W300" s="114">
        <f>IF(I300&lt;&gt;"",MAX(R$13:R300),"")</f>
        <v>93132.839472137435</v>
      </c>
      <c r="X300" s="115">
        <f t="shared" si="79"/>
        <v>0.30875298887630409</v>
      </c>
    </row>
    <row r="301" spans="2:24">
      <c r="B301" s="8">
        <f t="shared" si="82"/>
        <v>290</v>
      </c>
      <c r="D301" s="3">
        <v>44280</v>
      </c>
      <c r="E301" s="4">
        <v>52726.746094000002</v>
      </c>
      <c r="F301" s="4">
        <v>53392.386719000002</v>
      </c>
      <c r="G301" s="4">
        <v>50856.570312999997</v>
      </c>
      <c r="H301" s="4">
        <v>51704.160155999998</v>
      </c>
      <c r="I301" s="5">
        <v>67999812841</v>
      </c>
      <c r="J301" s="37">
        <v>51704.160155999998</v>
      </c>
      <c r="L301" s="51">
        <f t="shared" si="71"/>
        <v>-2.0277031926960176E-2</v>
      </c>
      <c r="M301" s="71" t="str">
        <f t="shared" si="80"/>
        <v/>
      </c>
      <c r="N301" s="71">
        <f t="shared" si="81"/>
        <v>-2.0277031926960176E-2</v>
      </c>
      <c r="O301" s="75" t="str">
        <f t="shared" si="72"/>
        <v/>
      </c>
      <c r="P301" s="71">
        <f t="shared" si="73"/>
        <v>2.4302029772152962E-2</v>
      </c>
      <c r="Q301" s="80">
        <f t="shared" si="74"/>
        <v>1337.2963347858058</v>
      </c>
      <c r="R301" s="80">
        <f t="shared" si="75"/>
        <v>57411.992116681293</v>
      </c>
      <c r="S301" s="81">
        <f t="shared" si="76"/>
        <v>-5.6425861768840679E-3</v>
      </c>
      <c r="T301" s="81">
        <f t="shared" si="77"/>
        <v>-0.10820197550832467</v>
      </c>
      <c r="U301" s="114">
        <f>IF(H301&lt;&gt;"",MAX(Q$13:Q301),"")</f>
        <v>1367.9826446259344</v>
      </c>
      <c r="V301" s="115">
        <f t="shared" si="78"/>
        <v>2.2431797625999561E-2</v>
      </c>
      <c r="W301" s="114">
        <f>IF(I301&lt;&gt;"",MAX(R$13:R301),"")</f>
        <v>93132.839472137435</v>
      </c>
      <c r="X301" s="115">
        <f t="shared" si="79"/>
        <v>0.38354728104411284</v>
      </c>
    </row>
    <row r="302" spans="2:24">
      <c r="B302" s="8">
        <f t="shared" si="82"/>
        <v>291</v>
      </c>
      <c r="D302" s="3">
        <v>44281</v>
      </c>
      <c r="E302" s="4">
        <v>51683.011719000002</v>
      </c>
      <c r="F302" s="4">
        <v>55137.3125</v>
      </c>
      <c r="G302" s="4">
        <v>51579.855469000002</v>
      </c>
      <c r="H302" s="4">
        <v>55137.3125</v>
      </c>
      <c r="I302" s="5">
        <v>56652197978</v>
      </c>
      <c r="J302" s="37">
        <v>55137.3125</v>
      </c>
      <c r="L302" s="51">
        <f t="shared" si="71"/>
        <v>6.6399924757342799E-2</v>
      </c>
      <c r="M302" s="71">
        <f t="shared" si="80"/>
        <v>6.6399924757342799E-2</v>
      </c>
      <c r="N302" s="71" t="str">
        <f t="shared" si="81"/>
        <v/>
      </c>
      <c r="O302" s="75">
        <f t="shared" si="72"/>
        <v>2.7714013354699394E-2</v>
      </c>
      <c r="P302" s="71" t="str">
        <f t="shared" si="73"/>
        <v/>
      </c>
      <c r="Q302" s="80">
        <f t="shared" si="74"/>
        <v>1333.0333389339385</v>
      </c>
      <c r="R302" s="80">
        <f t="shared" si="75"/>
        <v>53902.479066282365</v>
      </c>
      <c r="S302" s="81">
        <f t="shared" si="76"/>
        <v>-3.1877720300117485E-3</v>
      </c>
      <c r="T302" s="81">
        <f t="shared" si="77"/>
        <v>-6.1128571244599361E-2</v>
      </c>
      <c r="U302" s="114">
        <f>IF(H302&lt;&gt;"",MAX(Q$13:Q302),"")</f>
        <v>1367.9826446259344</v>
      </c>
      <c r="V302" s="115">
        <f t="shared" si="78"/>
        <v>2.5548062198956223E-2</v>
      </c>
      <c r="W302" s="114">
        <f>IF(I302&lt;&gt;"",MAX(R$13:R302),"")</f>
        <v>93132.839472137435</v>
      </c>
      <c r="X302" s="115">
        <f t="shared" si="79"/>
        <v>0.42123015499373473</v>
      </c>
    </row>
    <row r="303" spans="2:24">
      <c r="B303" s="8">
        <f t="shared" si="82"/>
        <v>292</v>
      </c>
      <c r="D303" s="3">
        <v>44282</v>
      </c>
      <c r="E303" s="4">
        <v>55137.566405999998</v>
      </c>
      <c r="F303" s="4">
        <v>56568.214844000002</v>
      </c>
      <c r="G303" s="4">
        <v>54242.910155999998</v>
      </c>
      <c r="H303" s="4">
        <v>55973.511719000002</v>
      </c>
      <c r="I303" s="5">
        <v>47266542233</v>
      </c>
      <c r="J303" s="37">
        <v>55973.511719000002</v>
      </c>
      <c r="L303" s="51">
        <f t="shared" si="71"/>
        <v>1.5165759466422957E-2</v>
      </c>
      <c r="M303" s="71">
        <f t="shared" si="80"/>
        <v>1.5165759466422957E-2</v>
      </c>
      <c r="N303" s="71" t="str">
        <f t="shared" si="81"/>
        <v/>
      </c>
      <c r="O303" s="75">
        <f t="shared" si="72"/>
        <v>2.7714013354699394E-2</v>
      </c>
      <c r="P303" s="71" t="str">
        <f t="shared" si="73"/>
        <v/>
      </c>
      <c r="Q303" s="80">
        <f t="shared" si="74"/>
        <v>1346.9486035431805</v>
      </c>
      <c r="R303" s="80">
        <f t="shared" si="75"/>
        <v>64692.348440689741</v>
      </c>
      <c r="S303" s="81">
        <f t="shared" si="76"/>
        <v>1.0438797142440892E-2</v>
      </c>
      <c r="T303" s="81">
        <f t="shared" si="77"/>
        <v>0.20017389851660394</v>
      </c>
      <c r="U303" s="114">
        <f>IF(H303&lt;&gt;"",MAX(Q$13:Q303),"")</f>
        <v>1367.9826446259344</v>
      </c>
      <c r="V303" s="115">
        <f t="shared" si="78"/>
        <v>1.53759560951926E-2</v>
      </c>
      <c r="W303" s="114">
        <f>IF(I303&lt;&gt;"",MAX(R$13:R303),"")</f>
        <v>93132.839472137435</v>
      </c>
      <c r="X303" s="115">
        <f t="shared" si="79"/>
        <v>0.30537553877498003</v>
      </c>
    </row>
    <row r="304" spans="2:24">
      <c r="B304" s="8">
        <f t="shared" si="82"/>
        <v>293</v>
      </c>
      <c r="D304" s="3">
        <v>44283</v>
      </c>
      <c r="E304" s="4">
        <v>55974.941405999998</v>
      </c>
      <c r="F304" s="4">
        <v>56610.3125</v>
      </c>
      <c r="G304" s="4">
        <v>55071.113280999998</v>
      </c>
      <c r="H304" s="4">
        <v>55950.746094000002</v>
      </c>
      <c r="I304" s="5">
        <v>47686580918</v>
      </c>
      <c r="J304" s="37">
        <v>55950.746094000002</v>
      </c>
      <c r="L304" s="51">
        <f t="shared" si="71"/>
        <v>-4.0672139911979155E-4</v>
      </c>
      <c r="M304" s="71" t="str">
        <f t="shared" si="80"/>
        <v/>
      </c>
      <c r="N304" s="71">
        <f t="shared" si="81"/>
        <v>-4.0672139911979155E-4</v>
      </c>
      <c r="O304" s="75" t="str">
        <f t="shared" si="72"/>
        <v/>
      </c>
      <c r="P304" s="71">
        <f t="shared" si="73"/>
        <v>2.4302029772152962E-2</v>
      </c>
      <c r="Q304" s="80">
        <f t="shared" si="74"/>
        <v>1350.1600305758668</v>
      </c>
      <c r="R304" s="80">
        <f t="shared" si="75"/>
        <v>67650.06764294859</v>
      </c>
      <c r="S304" s="81">
        <f t="shared" si="76"/>
        <v>2.3842238851865538E-3</v>
      </c>
      <c r="T304" s="81">
        <f t="shared" si="77"/>
        <v>4.5719768621021784E-2</v>
      </c>
      <c r="U304" s="114">
        <f>IF(H304&lt;&gt;"",MAX(Q$13:Q304),"")</f>
        <v>1367.9826446259344</v>
      </c>
      <c r="V304" s="115">
        <f t="shared" si="78"/>
        <v>1.3028391931785843E-2</v>
      </c>
      <c r="W304" s="114">
        <f>IF(I304&lt;&gt;"",MAX(R$13:R304),"")</f>
        <v>93132.839472137435</v>
      </c>
      <c r="X304" s="115">
        <f t="shared" si="79"/>
        <v>0.27361746912927021</v>
      </c>
    </row>
    <row r="305" spans="2:24">
      <c r="B305" s="8">
        <f t="shared" si="82"/>
        <v>294</v>
      </c>
      <c r="D305" s="3">
        <v>44284</v>
      </c>
      <c r="E305" s="4">
        <v>55947.898437999997</v>
      </c>
      <c r="F305" s="4">
        <v>58342.097655999998</v>
      </c>
      <c r="G305" s="4">
        <v>55139.339844000002</v>
      </c>
      <c r="H305" s="4">
        <v>57750.199219000002</v>
      </c>
      <c r="I305" s="5">
        <v>57625587027</v>
      </c>
      <c r="J305" s="37">
        <v>57750.199219000002</v>
      </c>
      <c r="L305" s="51">
        <f t="shared" si="71"/>
        <v>3.2161378544922847E-2</v>
      </c>
      <c r="M305" s="71">
        <f t="shared" si="80"/>
        <v>3.2161378544922847E-2</v>
      </c>
      <c r="N305" s="71" t="str">
        <f t="shared" si="81"/>
        <v/>
      </c>
      <c r="O305" s="75">
        <f t="shared" si="72"/>
        <v>2.7714013354699394E-2</v>
      </c>
      <c r="P305" s="71" t="str">
        <f t="shared" si="73"/>
        <v/>
      </c>
      <c r="Q305" s="80">
        <f t="shared" si="74"/>
        <v>1350.0736999000201</v>
      </c>
      <c r="R305" s="80">
        <f t="shared" si="75"/>
        <v>67567.119795893857</v>
      </c>
      <c r="S305" s="81">
        <f t="shared" si="76"/>
        <v>-6.3941069126438599E-5</v>
      </c>
      <c r="T305" s="81">
        <f t="shared" si="77"/>
        <v>-1.226131029055666E-3</v>
      </c>
      <c r="U305" s="114">
        <f>IF(H305&lt;&gt;"",MAX(Q$13:Q305),"")</f>
        <v>1367.9826446259344</v>
      </c>
      <c r="V305" s="115">
        <f t="shared" si="78"/>
        <v>1.3091499951603192E-2</v>
      </c>
      <c r="W305" s="114">
        <f>IF(I305&lt;&gt;"",MAX(R$13:R305),"")</f>
        <v>93132.839472137435</v>
      </c>
      <c r="X305" s="115">
        <f t="shared" si="79"/>
        <v>0.27450810928933478</v>
      </c>
    </row>
    <row r="306" spans="2:24">
      <c r="B306" s="8">
        <f t="shared" si="82"/>
        <v>295</v>
      </c>
      <c r="D306" s="3">
        <v>44285</v>
      </c>
      <c r="E306" s="4">
        <v>57750.132812999997</v>
      </c>
      <c r="F306" s="4">
        <v>59447.222655999998</v>
      </c>
      <c r="G306" s="4">
        <v>57251.550780999998</v>
      </c>
      <c r="H306" s="4">
        <v>58917.691405999998</v>
      </c>
      <c r="I306" s="5">
        <v>54414116432</v>
      </c>
      <c r="J306" s="37">
        <v>58917.691405999998</v>
      </c>
      <c r="L306" s="51">
        <f t="shared" si="71"/>
        <v>2.0216245186837067E-2</v>
      </c>
      <c r="M306" s="71">
        <f t="shared" si="80"/>
        <v>2.0216245186837067E-2</v>
      </c>
      <c r="N306" s="71" t="str">
        <f t="shared" si="81"/>
        <v/>
      </c>
      <c r="O306" s="75">
        <f t="shared" si="72"/>
        <v>2.7714013354699394E-2</v>
      </c>
      <c r="P306" s="71" t="str">
        <f t="shared" si="73"/>
        <v/>
      </c>
      <c r="Q306" s="80">
        <f t="shared" si="74"/>
        <v>1356.899836952836</v>
      </c>
      <c r="R306" s="80">
        <f t="shared" si="75"/>
        <v>74118.154837709269</v>
      </c>
      <c r="S306" s="81">
        <f t="shared" si="76"/>
        <v>5.0561217904780964E-3</v>
      </c>
      <c r="T306" s="81">
        <f t="shared" si="77"/>
        <v>9.6955961148036396E-2</v>
      </c>
      <c r="U306" s="114">
        <f>IF(H306&lt;&gt;"",MAX(Q$13:Q306),"")</f>
        <v>1367.9826446259344</v>
      </c>
      <c r="V306" s="115">
        <f t="shared" si="78"/>
        <v>8.1015703793003713E-3</v>
      </c>
      <c r="W306" s="114">
        <f>IF(I306&lt;&gt;"",MAX(R$13:R306),"")</f>
        <v>93132.839472137435</v>
      </c>
      <c r="X306" s="115">
        <f t="shared" si="79"/>
        <v>0.20416734572037598</v>
      </c>
    </row>
    <row r="307" spans="2:24">
      <c r="B307" s="8">
        <f t="shared" si="82"/>
        <v>296</v>
      </c>
      <c r="D307" s="3">
        <v>44286</v>
      </c>
      <c r="E307" s="4">
        <v>58930.277344000002</v>
      </c>
      <c r="F307" s="4">
        <v>59930.027344000002</v>
      </c>
      <c r="G307" s="4">
        <v>57726.417969000002</v>
      </c>
      <c r="H307" s="4">
        <v>58918.832030999998</v>
      </c>
      <c r="I307" s="5">
        <v>65520826225</v>
      </c>
      <c r="J307" s="37">
        <v>58918.832030999998</v>
      </c>
      <c r="L307" s="51">
        <f t="shared" si="71"/>
        <v>1.9359634988669328E-5</v>
      </c>
      <c r="M307" s="71">
        <f t="shared" si="80"/>
        <v>1.9359634988669328E-5</v>
      </c>
      <c r="N307" s="71" t="str">
        <f t="shared" si="81"/>
        <v/>
      </c>
      <c r="O307" s="75">
        <f t="shared" si="72"/>
        <v>2.7714013354699394E-2</v>
      </c>
      <c r="P307" s="71" t="str">
        <f t="shared" si="73"/>
        <v/>
      </c>
      <c r="Q307" s="80">
        <f t="shared" si="74"/>
        <v>1361.2123573004874</v>
      </c>
      <c r="R307" s="80">
        <f t="shared" si="75"/>
        <v>78635.309446407744</v>
      </c>
      <c r="S307" s="81">
        <f t="shared" si="76"/>
        <v>3.1782156871180689E-3</v>
      </c>
      <c r="T307" s="81">
        <f t="shared" si="77"/>
        <v>6.0945319248561169E-2</v>
      </c>
      <c r="U307" s="114">
        <f>IF(H307&lt;&gt;"",MAX(Q$13:Q307),"")</f>
        <v>1367.9826446259344</v>
      </c>
      <c r="V307" s="115">
        <f t="shared" si="78"/>
        <v>4.9491032302521054E-3</v>
      </c>
      <c r="W307" s="114">
        <f>IF(I307&lt;&gt;"",MAX(R$13:R307),"")</f>
        <v>93132.839472137435</v>
      </c>
      <c r="X307" s="115">
        <f t="shared" si="79"/>
        <v>0.15566507053687462</v>
      </c>
    </row>
    <row r="308" spans="2:24">
      <c r="B308" s="8">
        <f t="shared" si="82"/>
        <v>297</v>
      </c>
      <c r="D308" s="3">
        <v>44287</v>
      </c>
      <c r="E308" s="4">
        <v>58926.5625</v>
      </c>
      <c r="F308" s="4">
        <v>59586.070312999997</v>
      </c>
      <c r="G308" s="4">
        <v>58505.277344000002</v>
      </c>
      <c r="H308" s="4">
        <v>59095.808594000002</v>
      </c>
      <c r="I308" s="5">
        <v>61669163792</v>
      </c>
      <c r="J308" s="37">
        <v>59095.808594000002</v>
      </c>
      <c r="L308" s="51">
        <f t="shared" si="71"/>
        <v>3.0037350860399048E-3</v>
      </c>
      <c r="M308" s="71">
        <f t="shared" si="80"/>
        <v>3.0037350860399048E-3</v>
      </c>
      <c r="N308" s="71" t="str">
        <f t="shared" si="81"/>
        <v/>
      </c>
      <c r="O308" s="75">
        <f t="shared" si="72"/>
        <v>2.7714013354699394E-2</v>
      </c>
      <c r="P308" s="71" t="str">
        <f t="shared" si="73"/>
        <v/>
      </c>
      <c r="Q308" s="80">
        <f t="shared" si="74"/>
        <v>1361.2165002144911</v>
      </c>
      <c r="R308" s="80">
        <f t="shared" si="75"/>
        <v>78639.898832815859</v>
      </c>
      <c r="S308" s="81">
        <f t="shared" si="76"/>
        <v>3.043547159631288E-6</v>
      </c>
      <c r="T308" s="81">
        <f t="shared" si="77"/>
        <v>5.8362921700583215E-5</v>
      </c>
      <c r="U308" s="114">
        <f>IF(H308&lt;&gt;"",MAX(Q$13:Q308),"")</f>
        <v>1367.9826446259344</v>
      </c>
      <c r="V308" s="115">
        <f t="shared" si="78"/>
        <v>4.9460747459215693E-3</v>
      </c>
      <c r="W308" s="114">
        <f>IF(I308&lt;&gt;"",MAX(R$13:R308),"")</f>
        <v>93132.839472137435</v>
      </c>
      <c r="X308" s="115">
        <f t="shared" si="79"/>
        <v>0.15561579268349734</v>
      </c>
    </row>
    <row r="309" spans="2:24">
      <c r="B309" s="8">
        <f t="shared" si="82"/>
        <v>298</v>
      </c>
      <c r="D309" s="3">
        <v>44288</v>
      </c>
      <c r="E309" s="4">
        <v>59098.878905999998</v>
      </c>
      <c r="F309" s="4">
        <v>60267.1875</v>
      </c>
      <c r="G309" s="4">
        <v>58869.28125</v>
      </c>
      <c r="H309" s="4">
        <v>59384.3125</v>
      </c>
      <c r="I309" s="5">
        <v>58727860620</v>
      </c>
      <c r="J309" s="37">
        <v>59384.3125</v>
      </c>
      <c r="L309" s="51">
        <f t="shared" si="71"/>
        <v>4.8819690070083244E-3</v>
      </c>
      <c r="M309" s="71">
        <f t="shared" si="80"/>
        <v>4.8819690070083244E-3</v>
      </c>
      <c r="N309" s="71" t="str">
        <f t="shared" si="81"/>
        <v/>
      </c>
      <c r="O309" s="75">
        <f t="shared" si="72"/>
        <v>2.7714013354699394E-2</v>
      </c>
      <c r="P309" s="71" t="str">
        <f t="shared" si="73"/>
        <v/>
      </c>
      <c r="Q309" s="80">
        <f t="shared" si="74"/>
        <v>1361.8592940498845</v>
      </c>
      <c r="R309" s="80">
        <f t="shared" si="75"/>
        <v>79352.004486460195</v>
      </c>
      <c r="S309" s="81">
        <f t="shared" si="76"/>
        <v>4.7222013198644497E-4</v>
      </c>
      <c r="T309" s="81">
        <f t="shared" si="77"/>
        <v>9.0552717413616701E-3</v>
      </c>
      <c r="U309" s="114">
        <f>IF(H309&lt;&gt;"",MAX(Q$13:Q309),"")</f>
        <v>1367.9826446259344</v>
      </c>
      <c r="V309" s="115">
        <f t="shared" si="78"/>
        <v>4.4761902500044526E-3</v>
      </c>
      <c r="W309" s="114">
        <f>IF(I309&lt;&gt;"",MAX(R$13:R309),"")</f>
        <v>93132.839472137435</v>
      </c>
      <c r="X309" s="115">
        <f t="shared" si="79"/>
        <v>0.1479696642321322</v>
      </c>
    </row>
    <row r="310" spans="2:24">
      <c r="B310" s="8">
        <f t="shared" si="82"/>
        <v>299</v>
      </c>
      <c r="D310" s="3">
        <v>44289</v>
      </c>
      <c r="E310" s="4">
        <v>59397.410155999998</v>
      </c>
      <c r="F310" s="4">
        <v>60110.269530999998</v>
      </c>
      <c r="G310" s="4">
        <v>57603.890625</v>
      </c>
      <c r="H310" s="4">
        <v>57603.890625</v>
      </c>
      <c r="I310" s="5">
        <v>59641344484</v>
      </c>
      <c r="J310" s="37">
        <v>57603.890625</v>
      </c>
      <c r="L310" s="51">
        <f t="shared" si="71"/>
        <v>-2.9981350293480258E-2</v>
      </c>
      <c r="M310" s="71" t="str">
        <f t="shared" si="80"/>
        <v/>
      </c>
      <c r="N310" s="71">
        <f t="shared" si="81"/>
        <v>-2.9981350293480258E-2</v>
      </c>
      <c r="O310" s="75" t="str">
        <f t="shared" si="72"/>
        <v/>
      </c>
      <c r="P310" s="71">
        <f t="shared" si="73"/>
        <v>2.4302029772152962E-2</v>
      </c>
      <c r="Q310" s="80">
        <f t="shared" si="74"/>
        <v>1362.9045198657952</v>
      </c>
      <c r="R310" s="80">
        <f t="shared" si="75"/>
        <v>80519.869854370249</v>
      </c>
      <c r="S310" s="81">
        <f t="shared" si="76"/>
        <v>7.6749912452589442E-4</v>
      </c>
      <c r="T310" s="81">
        <f t="shared" si="77"/>
        <v>1.4717528252349732E-2</v>
      </c>
      <c r="U310" s="114">
        <f>IF(H310&lt;&gt;"",MAX(Q$13:Q310),"")</f>
        <v>1367.9826446259344</v>
      </c>
      <c r="V310" s="115">
        <f t="shared" si="78"/>
        <v>3.7121265975766926E-3</v>
      </c>
      <c r="W310" s="114">
        <f>IF(I310&lt;&gt;"",MAX(R$13:R310),"")</f>
        <v>93132.839472137435</v>
      </c>
      <c r="X310" s="115">
        <f t="shared" si="79"/>
        <v>0.13542988369360964</v>
      </c>
    </row>
    <row r="311" spans="2:24">
      <c r="B311" s="8">
        <f t="shared" si="82"/>
        <v>300</v>
      </c>
      <c r="D311" s="3">
        <v>44290</v>
      </c>
      <c r="E311" s="4">
        <v>57604.839844000002</v>
      </c>
      <c r="F311" s="4">
        <v>58913.746094000002</v>
      </c>
      <c r="G311" s="4">
        <v>57168.675780999998</v>
      </c>
      <c r="H311" s="4">
        <v>58758.554687999997</v>
      </c>
      <c r="I311" s="5">
        <v>50749662970</v>
      </c>
      <c r="J311" s="37">
        <v>58758.554687999997</v>
      </c>
      <c r="L311" s="51">
        <f t="shared" si="71"/>
        <v>2.0044897149687824E-2</v>
      </c>
      <c r="M311" s="71">
        <f t="shared" si="80"/>
        <v>2.0044897149687824E-2</v>
      </c>
      <c r="N311" s="71" t="str">
        <f t="shared" si="81"/>
        <v/>
      </c>
      <c r="O311" s="75">
        <f t="shared" si="72"/>
        <v>2.7714013354699394E-2</v>
      </c>
      <c r="P311" s="71" t="str">
        <f t="shared" si="73"/>
        <v/>
      </c>
      <c r="Q311" s="80">
        <f t="shared" si="74"/>
        <v>1356.4806092236822</v>
      </c>
      <c r="R311" s="80">
        <f t="shared" si="75"/>
        <v>73242.170460235837</v>
      </c>
      <c r="S311" s="81">
        <f t="shared" si="76"/>
        <v>-4.7133974159433434E-3</v>
      </c>
      <c r="T311" s="81">
        <f t="shared" si="77"/>
        <v>-9.0383894153045596E-2</v>
      </c>
      <c r="U311" s="114">
        <f>IF(H311&lt;&gt;"",MAX(Q$13:Q311),"")</f>
        <v>1367.9826446259344</v>
      </c>
      <c r="V311" s="115">
        <f t="shared" si="78"/>
        <v>8.4080272856074112E-3</v>
      </c>
      <c r="W311" s="114">
        <f>IF(I311&lt;&gt;"",MAX(R$13:R311),"")</f>
        <v>93132.839472137435</v>
      </c>
      <c r="X311" s="115">
        <f t="shared" si="79"/>
        <v>0.21357309757373277</v>
      </c>
    </row>
    <row r="312" spans="2:24">
      <c r="B312" s="8">
        <f t="shared" si="82"/>
        <v>301</v>
      </c>
      <c r="D312" s="3">
        <v>44291</v>
      </c>
      <c r="E312" s="4">
        <v>58760.875</v>
      </c>
      <c r="F312" s="4">
        <v>59891.296875</v>
      </c>
      <c r="G312" s="4">
        <v>57694.824219000002</v>
      </c>
      <c r="H312" s="4">
        <v>59057.878905999998</v>
      </c>
      <c r="I312" s="5">
        <v>60706272115</v>
      </c>
      <c r="J312" s="37">
        <v>59057.878905999998</v>
      </c>
      <c r="L312" s="51">
        <f t="shared" si="71"/>
        <v>5.0941385401559458E-3</v>
      </c>
      <c r="M312" s="71">
        <f t="shared" si="80"/>
        <v>5.0941385401559458E-3</v>
      </c>
      <c r="N312" s="71" t="str">
        <f t="shared" si="81"/>
        <v/>
      </c>
      <c r="O312" s="75">
        <f t="shared" si="72"/>
        <v>2.7714013354699394E-2</v>
      </c>
      <c r="P312" s="71" t="str">
        <f t="shared" si="73"/>
        <v/>
      </c>
      <c r="Q312" s="80">
        <f t="shared" si="74"/>
        <v>1360.7552565818958</v>
      </c>
      <c r="R312" s="80">
        <f t="shared" si="75"/>
        <v>77668.104100834229</v>
      </c>
      <c r="S312" s="81">
        <f t="shared" si="76"/>
        <v>3.1512778945361752E-3</v>
      </c>
      <c r="T312" s="81">
        <f t="shared" si="77"/>
        <v>6.0428761365029393E-2</v>
      </c>
      <c r="U312" s="114">
        <f>IF(H312&lt;&gt;"",MAX(Q$13:Q312),"")</f>
        <v>1367.9826446259344</v>
      </c>
      <c r="V312" s="115">
        <f t="shared" si="78"/>
        <v>5.2832454215929747E-3</v>
      </c>
      <c r="W312" s="114">
        <f>IF(I312&lt;&gt;"",MAX(R$13:R312),"")</f>
        <v>93132.839472137435</v>
      </c>
      <c r="X312" s="115">
        <f t="shared" si="79"/>
        <v>0.1660502939559767</v>
      </c>
    </row>
    <row r="313" spans="2:24">
      <c r="B313" s="8">
        <f t="shared" si="82"/>
        <v>302</v>
      </c>
      <c r="D313" s="3">
        <v>44292</v>
      </c>
      <c r="E313" s="4">
        <v>59171.933594000002</v>
      </c>
      <c r="F313" s="4">
        <v>59479.578125</v>
      </c>
      <c r="G313" s="4">
        <v>57646.808594000002</v>
      </c>
      <c r="H313" s="4">
        <v>58192.359375</v>
      </c>
      <c r="I313" s="5">
        <v>66058027988</v>
      </c>
      <c r="J313" s="37">
        <v>58192.359375</v>
      </c>
      <c r="L313" s="51">
        <f t="shared" si="71"/>
        <v>-1.4655445590546989E-2</v>
      </c>
      <c r="M313" s="71" t="str">
        <f t="shared" si="80"/>
        <v/>
      </c>
      <c r="N313" s="71">
        <f t="shared" si="81"/>
        <v>-1.4655445590546989E-2</v>
      </c>
      <c r="O313" s="75" t="str">
        <f t="shared" si="72"/>
        <v/>
      </c>
      <c r="P313" s="71">
        <f t="shared" si="73"/>
        <v>2.4302029772152962E-2</v>
      </c>
      <c r="Q313" s="80">
        <f t="shared" si="74"/>
        <v>1361.8450235585653</v>
      </c>
      <c r="R313" s="80">
        <f t="shared" si="75"/>
        <v>78860.864786751263</v>
      </c>
      <c r="S313" s="81">
        <f t="shared" si="76"/>
        <v>8.0085450443667661E-4</v>
      </c>
      <c r="T313" s="81">
        <f t="shared" si="77"/>
        <v>1.5357149498184119E-2</v>
      </c>
      <c r="U313" s="114">
        <f>IF(H313&lt;&gt;"",MAX(Q$13:Q313),"")</f>
        <v>1367.9826446259344</v>
      </c>
      <c r="V313" s="115">
        <f t="shared" si="78"/>
        <v>4.486622028050169E-3</v>
      </c>
      <c r="W313" s="114">
        <f>IF(I313&lt;&gt;"",MAX(R$13:R313),"")</f>
        <v>93132.839472137435</v>
      </c>
      <c r="X313" s="115">
        <f t="shared" si="79"/>
        <v>0.15324320364629196</v>
      </c>
    </row>
    <row r="314" spans="2:24">
      <c r="B314" s="8">
        <f t="shared" si="82"/>
        <v>303</v>
      </c>
      <c r="D314" s="3">
        <v>44293</v>
      </c>
      <c r="E314" s="4">
        <v>58186.507812999997</v>
      </c>
      <c r="F314" s="4">
        <v>58731.144530999998</v>
      </c>
      <c r="G314" s="4">
        <v>55604.023437999997</v>
      </c>
      <c r="H314" s="4">
        <v>56048.9375</v>
      </c>
      <c r="I314" s="5">
        <v>75645303584</v>
      </c>
      <c r="J314" s="37">
        <v>56048.9375</v>
      </c>
      <c r="L314" s="51">
        <f t="shared" si="71"/>
        <v>-3.6833390122360865E-2</v>
      </c>
      <c r="M314" s="71" t="str">
        <f t="shared" si="80"/>
        <v/>
      </c>
      <c r="N314" s="71">
        <f t="shared" si="81"/>
        <v>-3.6833390122360865E-2</v>
      </c>
      <c r="O314" s="75" t="str">
        <f t="shared" si="72"/>
        <v/>
      </c>
      <c r="P314" s="71">
        <f t="shared" si="73"/>
        <v>2.4302029772152962E-2</v>
      </c>
      <c r="Q314" s="80">
        <f t="shared" si="74"/>
        <v>1358.707336789591</v>
      </c>
      <c r="R314" s="80">
        <f t="shared" si="75"/>
        <v>75376.686075227844</v>
      </c>
      <c r="S314" s="81">
        <f t="shared" si="76"/>
        <v>-2.303996941425468E-3</v>
      </c>
      <c r="T314" s="81">
        <f t="shared" si="77"/>
        <v>-4.4181340401795444E-2</v>
      </c>
      <c r="U314" s="114">
        <f>IF(H314&lt;&gt;"",MAX(Q$13:Q314),"")</f>
        <v>1367.9826446259344</v>
      </c>
      <c r="V314" s="115">
        <f t="shared" si="78"/>
        <v>6.7802818060457293E-3</v>
      </c>
      <c r="W314" s="114">
        <f>IF(I314&lt;&gt;"",MAX(R$13:R314),"")</f>
        <v>93132.839472137435</v>
      </c>
      <c r="X314" s="115">
        <f t="shared" si="79"/>
        <v>0.19065405390352885</v>
      </c>
    </row>
    <row r="315" spans="2:24">
      <c r="B315" s="8">
        <f t="shared" si="82"/>
        <v>304</v>
      </c>
      <c r="D315" s="3">
        <v>44294</v>
      </c>
      <c r="E315" s="4">
        <v>56099.914062999997</v>
      </c>
      <c r="F315" s="4">
        <v>58338.738280999998</v>
      </c>
      <c r="G315" s="4">
        <v>55879.085937999997</v>
      </c>
      <c r="H315" s="4">
        <v>58323.953125</v>
      </c>
      <c r="I315" s="5">
        <v>53053855641</v>
      </c>
      <c r="J315" s="37">
        <v>58323.953125</v>
      </c>
      <c r="L315" s="51">
        <f t="shared" si="71"/>
        <v>4.0589808236775271E-2</v>
      </c>
      <c r="M315" s="71">
        <f t="shared" si="80"/>
        <v>4.0589808236775271E-2</v>
      </c>
      <c r="N315" s="71" t="str">
        <f t="shared" si="81"/>
        <v/>
      </c>
      <c r="O315" s="75">
        <f t="shared" si="72"/>
        <v>2.7714013354699394E-2</v>
      </c>
      <c r="P315" s="71" t="str">
        <f t="shared" si="73"/>
        <v/>
      </c>
      <c r="Q315" s="80">
        <f t="shared" si="74"/>
        <v>1350.8395880115695</v>
      </c>
      <c r="R315" s="80">
        <f t="shared" si="75"/>
        <v>67006.81838232842</v>
      </c>
      <c r="S315" s="81">
        <f t="shared" si="76"/>
        <v>-5.7906133020608763E-3</v>
      </c>
      <c r="T315" s="81">
        <f t="shared" si="77"/>
        <v>-0.11104053691808746</v>
      </c>
      <c r="U315" s="114">
        <f>IF(H315&lt;&gt;"",MAX(Q$13:Q315),"")</f>
        <v>1367.9826446259344</v>
      </c>
      <c r="V315" s="115">
        <f t="shared" si="78"/>
        <v>1.2531633118088692E-2</v>
      </c>
      <c r="W315" s="114">
        <f>IF(I315&lt;&gt;"",MAX(R$13:R315),"")</f>
        <v>93132.839472137435</v>
      </c>
      <c r="X315" s="115">
        <f t="shared" si="79"/>
        <v>0.28052426231055849</v>
      </c>
    </row>
    <row r="316" spans="2:24">
      <c r="B316" s="8">
        <f t="shared" si="82"/>
        <v>305</v>
      </c>
      <c r="D316" s="3">
        <v>44295</v>
      </c>
      <c r="E316" s="4">
        <v>58326.5625</v>
      </c>
      <c r="F316" s="4">
        <v>58937.046875</v>
      </c>
      <c r="G316" s="4">
        <v>57807.863280999998</v>
      </c>
      <c r="H316" s="4">
        <v>58245.003905999998</v>
      </c>
      <c r="I316" s="5">
        <v>46655208546</v>
      </c>
      <c r="J316" s="37">
        <v>58245.003905999998</v>
      </c>
      <c r="L316" s="51">
        <f t="shared" si="71"/>
        <v>-1.3536328518541918E-3</v>
      </c>
      <c r="M316" s="71" t="str">
        <f t="shared" si="80"/>
        <v/>
      </c>
      <c r="N316" s="71">
        <f t="shared" si="81"/>
        <v>-1.3536328518541918E-3</v>
      </c>
      <c r="O316" s="75" t="str">
        <f t="shared" si="72"/>
        <v/>
      </c>
      <c r="P316" s="71">
        <f t="shared" si="73"/>
        <v>2.4302029772152962E-2</v>
      </c>
      <c r="Q316" s="80">
        <f t="shared" si="74"/>
        <v>1359.4595162436451</v>
      </c>
      <c r="R316" s="80">
        <f t="shared" si="75"/>
        <v>75206.101014874061</v>
      </c>
      <c r="S316" s="81">
        <f t="shared" si="76"/>
        <v>6.3811634694272978E-3</v>
      </c>
      <c r="T316" s="81">
        <f t="shared" si="77"/>
        <v>0.12236490002796518</v>
      </c>
      <c r="U316" s="114">
        <f>IF(H316&lt;&gt;"",MAX(Q$13:Q316),"")</f>
        <v>1367.9826446259344</v>
      </c>
      <c r="V316" s="115">
        <f t="shared" si="78"/>
        <v>6.2304360481268972E-3</v>
      </c>
      <c r="W316" s="114">
        <f>IF(I316&lt;&gt;"",MAX(R$13:R316),"")</f>
        <v>93132.839472137435</v>
      </c>
      <c r="X316" s="115">
        <f t="shared" si="79"/>
        <v>0.19248568559564339</v>
      </c>
    </row>
    <row r="317" spans="2:24">
      <c r="B317" s="8">
        <f t="shared" si="82"/>
        <v>306</v>
      </c>
      <c r="D317" s="3">
        <v>44296</v>
      </c>
      <c r="E317" s="4">
        <v>58253.777344000002</v>
      </c>
      <c r="F317" s="4">
        <v>61276.664062999997</v>
      </c>
      <c r="G317" s="4">
        <v>58038.707030999998</v>
      </c>
      <c r="H317" s="4">
        <v>59793.234375</v>
      </c>
      <c r="I317" s="5">
        <v>58238470525</v>
      </c>
      <c r="J317" s="37">
        <v>59793.234375</v>
      </c>
      <c r="L317" s="51">
        <f t="shared" si="71"/>
        <v>2.6581343723465878E-2</v>
      </c>
      <c r="M317" s="71">
        <f t="shared" si="80"/>
        <v>2.6581343723465878E-2</v>
      </c>
      <c r="N317" s="71" t="str">
        <f t="shared" si="81"/>
        <v/>
      </c>
      <c r="O317" s="75">
        <f t="shared" si="72"/>
        <v>2.7714013354699394E-2</v>
      </c>
      <c r="P317" s="71" t="str">
        <f t="shared" si="73"/>
        <v/>
      </c>
      <c r="Q317" s="80">
        <f t="shared" si="74"/>
        <v>1359.1702151763982</v>
      </c>
      <c r="R317" s="80">
        <f t="shared" si="75"/>
        <v>74899.203183375619</v>
      </c>
      <c r="S317" s="81">
        <f t="shared" si="76"/>
        <v>-2.1280594514960782E-4</v>
      </c>
      <c r="T317" s="81">
        <f t="shared" si="77"/>
        <v>-4.0807571108857355E-3</v>
      </c>
      <c r="U317" s="114">
        <f>IF(H317&lt;&gt;"",MAX(Q$13:Q317),"")</f>
        <v>1367.9826446259344</v>
      </c>
      <c r="V317" s="115">
        <f t="shared" si="78"/>
        <v>6.4419161194445573E-3</v>
      </c>
      <c r="W317" s="114">
        <f>IF(I317&lt;&gt;"",MAX(R$13:R317),"")</f>
        <v>93132.839472137435</v>
      </c>
      <c r="X317" s="115">
        <f t="shared" si="79"/>
        <v>0.19578095537629103</v>
      </c>
    </row>
    <row r="318" spans="2:24">
      <c r="B318" s="8">
        <f t="shared" si="82"/>
        <v>307</v>
      </c>
      <c r="D318" s="3">
        <v>44297</v>
      </c>
      <c r="E318" s="4">
        <v>59846.230469000002</v>
      </c>
      <c r="F318" s="4">
        <v>60790.554687999997</v>
      </c>
      <c r="G318" s="4">
        <v>59289.796875</v>
      </c>
      <c r="H318" s="4">
        <v>60204.964844000002</v>
      </c>
      <c r="I318" s="5">
        <v>46280252580</v>
      </c>
      <c r="J318" s="37">
        <v>60204.964844000002</v>
      </c>
      <c r="L318" s="51">
        <f t="shared" si="71"/>
        <v>6.885903953911976E-3</v>
      </c>
      <c r="M318" s="71">
        <f t="shared" si="80"/>
        <v>6.885903953911976E-3</v>
      </c>
      <c r="N318" s="71" t="str">
        <f t="shared" si="81"/>
        <v/>
      </c>
      <c r="O318" s="75">
        <f t="shared" si="72"/>
        <v>2.7714013354699394E-2</v>
      </c>
      <c r="P318" s="71" t="str">
        <f t="shared" si="73"/>
        <v/>
      </c>
      <c r="Q318" s="80">
        <f t="shared" si="74"/>
        <v>1364.8500231224309</v>
      </c>
      <c r="R318" s="80">
        <f t="shared" si="75"/>
        <v>80901.175514398041</v>
      </c>
      <c r="S318" s="81">
        <f t="shared" si="76"/>
        <v>4.178879056215612E-3</v>
      </c>
      <c r="T318" s="81">
        <f t="shared" si="77"/>
        <v>8.013399443419722E-2</v>
      </c>
      <c r="U318" s="114">
        <f>IF(H318&lt;&gt;"",MAX(Q$13:Q318),"")</f>
        <v>1367.9826446259344</v>
      </c>
      <c r="V318" s="115">
        <f t="shared" si="78"/>
        <v>2.2899570515824141E-3</v>
      </c>
      <c r="W318" s="114">
        <f>IF(I318&lt;&gt;"",MAX(R$13:R318),"")</f>
        <v>93132.839472137435</v>
      </c>
      <c r="X318" s="115">
        <f t="shared" si="79"/>
        <v>0.13133567093053944</v>
      </c>
    </row>
    <row r="319" spans="2:24">
      <c r="B319" s="8">
        <f t="shared" si="82"/>
        <v>308</v>
      </c>
      <c r="D319" s="3">
        <v>44298</v>
      </c>
      <c r="E319" s="4">
        <v>60175.945312999997</v>
      </c>
      <c r="F319" s="4">
        <v>61253.035155999998</v>
      </c>
      <c r="G319" s="4">
        <v>59589.875</v>
      </c>
      <c r="H319" s="4">
        <v>59893.453125</v>
      </c>
      <c r="I319" s="5">
        <v>51828688519</v>
      </c>
      <c r="J319" s="37">
        <v>59893.453125</v>
      </c>
      <c r="L319" s="51">
        <f t="shared" si="71"/>
        <v>-5.1741865443685198E-3</v>
      </c>
      <c r="M319" s="71" t="str">
        <f t="shared" si="80"/>
        <v/>
      </c>
      <c r="N319" s="71">
        <f t="shared" si="81"/>
        <v>-5.1741865443685198E-3</v>
      </c>
      <c r="O319" s="75" t="str">
        <f t="shared" si="72"/>
        <v/>
      </c>
      <c r="P319" s="71">
        <f t="shared" si="73"/>
        <v>2.4302029772152962E-2</v>
      </c>
      <c r="Q319" s="80">
        <f t="shared" si="74"/>
        <v>1366.3275274547536</v>
      </c>
      <c r="R319" s="80">
        <f t="shared" si="75"/>
        <v>82580.581331009453</v>
      </c>
      <c r="S319" s="81">
        <f t="shared" si="76"/>
        <v>1.0825396983491498E-3</v>
      </c>
      <c r="T319" s="81">
        <f t="shared" si="77"/>
        <v>2.0758731945897724E-2</v>
      </c>
      <c r="U319" s="114">
        <f>IF(H319&lt;&gt;"",MAX(Q$13:Q319),"")</f>
        <v>1367.9826446259344</v>
      </c>
      <c r="V319" s="115">
        <f t="shared" si="78"/>
        <v>1.2098963226491177E-3</v>
      </c>
      <c r="W319" s="114">
        <f>IF(I319&lt;&gt;"",MAX(R$13:R319),"")</f>
        <v>93132.839472137435</v>
      </c>
      <c r="X319" s="115">
        <f t="shared" si="79"/>
        <v>0.11330330097242336</v>
      </c>
    </row>
    <row r="320" spans="2:24">
      <c r="B320" s="8">
        <f t="shared" si="82"/>
        <v>309</v>
      </c>
      <c r="D320" s="3">
        <v>44299</v>
      </c>
      <c r="E320" s="4">
        <v>59890.019530999998</v>
      </c>
      <c r="F320" s="4">
        <v>63742.285155999998</v>
      </c>
      <c r="G320" s="4">
        <v>59869.957030999998</v>
      </c>
      <c r="H320" s="4">
        <v>63503.457030999998</v>
      </c>
      <c r="I320" s="5">
        <v>69983454362</v>
      </c>
      <c r="J320" s="37">
        <v>63503.457030999998</v>
      </c>
      <c r="L320" s="51">
        <f t="shared" si="71"/>
        <v>6.0273764788044248E-2</v>
      </c>
      <c r="M320" s="71">
        <f t="shared" si="80"/>
        <v>6.0273764788044248E-2</v>
      </c>
      <c r="N320" s="71" t="str">
        <f t="shared" si="81"/>
        <v/>
      </c>
      <c r="O320" s="75">
        <f t="shared" si="72"/>
        <v>2.7714013354699394E-2</v>
      </c>
      <c r="P320" s="71" t="str">
        <f t="shared" si="73"/>
        <v/>
      </c>
      <c r="Q320" s="80">
        <f t="shared" si="74"/>
        <v>1365.2161034534679</v>
      </c>
      <c r="R320" s="80">
        <f t="shared" si="75"/>
        <v>81292.450787251903</v>
      </c>
      <c r="S320" s="81">
        <f t="shared" si="76"/>
        <v>-8.1343892950480612E-4</v>
      </c>
      <c r="T320" s="81">
        <f t="shared" si="77"/>
        <v>-1.5598467860068799E-2</v>
      </c>
      <c r="U320" s="114">
        <f>IF(H320&lt;&gt;"",MAX(Q$13:Q320),"")</f>
        <v>1367.9826446259344</v>
      </c>
      <c r="V320" s="115">
        <f t="shared" si="78"/>
        <v>2.0223510753845098E-3</v>
      </c>
      <c r="W320" s="114">
        <f>IF(I320&lt;&gt;"",MAX(R$13:R320),"")</f>
        <v>93132.839472137435</v>
      </c>
      <c r="X320" s="115">
        <f t="shared" si="79"/>
        <v>0.12713441093383415</v>
      </c>
    </row>
    <row r="321" spans="2:24">
      <c r="B321" s="8">
        <f t="shared" si="82"/>
        <v>310</v>
      </c>
      <c r="D321" s="3">
        <v>44300</v>
      </c>
      <c r="E321" s="4">
        <v>63523.753905999998</v>
      </c>
      <c r="F321" s="4">
        <v>64863.097655999998</v>
      </c>
      <c r="G321" s="4">
        <v>61554.796875</v>
      </c>
      <c r="H321" s="4">
        <v>63109.695312999997</v>
      </c>
      <c r="I321" s="5">
        <v>77451779687</v>
      </c>
      <c r="J321" s="37">
        <v>63109.695312999997</v>
      </c>
      <c r="L321" s="51">
        <f t="shared" si="71"/>
        <v>-6.2006343655870433E-3</v>
      </c>
      <c r="M321" s="71" t="str">
        <f t="shared" si="80"/>
        <v/>
      </c>
      <c r="N321" s="71">
        <f t="shared" si="81"/>
        <v>-6.2006343655870433E-3</v>
      </c>
      <c r="O321" s="75" t="str">
        <f t="shared" si="72"/>
        <v/>
      </c>
      <c r="P321" s="71">
        <f t="shared" si="73"/>
        <v>2.4302029772152962E-2</v>
      </c>
      <c r="Q321" s="80">
        <f t="shared" si="74"/>
        <v>1378.1524783255898</v>
      </c>
      <c r="R321" s="80">
        <f t="shared" si="75"/>
        <v>96063.739812845815</v>
      </c>
      <c r="S321" s="81">
        <f t="shared" si="76"/>
        <v>9.4756975393111009E-3</v>
      </c>
      <c r="T321" s="81">
        <f t="shared" si="77"/>
        <v>0.18170554439613862</v>
      </c>
      <c r="U321" s="114">
        <f>IF(H321&lt;&gt;"",MAX(Q$13:Q321),"")</f>
        <v>1378.1524783255898</v>
      </c>
      <c r="V321" s="115">
        <f t="shared" si="78"/>
        <v>0</v>
      </c>
      <c r="W321" s="114">
        <f>IF(I321&lt;&gt;"",MAX(R$13:R321),"")</f>
        <v>96063.739812845815</v>
      </c>
      <c r="X321" s="115">
        <f t="shared" si="79"/>
        <v>0</v>
      </c>
    </row>
    <row r="322" spans="2:24">
      <c r="B322" s="8">
        <f t="shared" si="82"/>
        <v>311</v>
      </c>
      <c r="D322" s="3">
        <v>44301</v>
      </c>
      <c r="E322" s="4">
        <v>63075.195312999997</v>
      </c>
      <c r="F322" s="4">
        <v>63821.671875</v>
      </c>
      <c r="G322" s="4">
        <v>62208.964844000002</v>
      </c>
      <c r="H322" s="4">
        <v>63314.011719000002</v>
      </c>
      <c r="I322" s="5">
        <v>60954381579</v>
      </c>
      <c r="J322" s="37">
        <v>63314.011719000002</v>
      </c>
      <c r="L322" s="51">
        <f t="shared" si="71"/>
        <v>3.2374804693109382E-3</v>
      </c>
      <c r="M322" s="71">
        <f t="shared" si="80"/>
        <v>3.2374804693109382E-3</v>
      </c>
      <c r="N322" s="71" t="str">
        <f t="shared" si="81"/>
        <v/>
      </c>
      <c r="O322" s="75">
        <f t="shared" si="72"/>
        <v>2.7714013354699394E-2</v>
      </c>
      <c r="P322" s="71" t="str">
        <f t="shared" si="73"/>
        <v/>
      </c>
      <c r="Q322" s="80">
        <f t="shared" si="74"/>
        <v>1376.8090445458583</v>
      </c>
      <c r="R322" s="80">
        <f t="shared" si="75"/>
        <v>94268.03282331847</v>
      </c>
      <c r="S322" s="81">
        <f t="shared" si="76"/>
        <v>-9.7480779584246946E-4</v>
      </c>
      <c r="T322" s="81">
        <f t="shared" si="77"/>
        <v>-1.869286989061425E-2</v>
      </c>
      <c r="U322" s="114">
        <f>IF(H322&lt;&gt;"",MAX(Q$13:Q322),"")</f>
        <v>1378.1524783255898</v>
      </c>
      <c r="V322" s="115">
        <f t="shared" si="78"/>
        <v>9.7480779584246946E-4</v>
      </c>
      <c r="W322" s="114">
        <f>IF(I322&lt;&gt;"",MAX(R$13:R322),"")</f>
        <v>96063.739812845815</v>
      </c>
      <c r="X322" s="115">
        <f t="shared" si="79"/>
        <v>1.869286989061425E-2</v>
      </c>
    </row>
    <row r="323" spans="2:24">
      <c r="B323" s="8">
        <f t="shared" si="82"/>
        <v>312</v>
      </c>
      <c r="D323" s="3">
        <v>44302</v>
      </c>
      <c r="E323" s="4">
        <v>63258.503905999998</v>
      </c>
      <c r="F323" s="4">
        <v>63594.722655999998</v>
      </c>
      <c r="G323" s="4">
        <v>60222.53125</v>
      </c>
      <c r="H323" s="4">
        <v>61572.789062999997</v>
      </c>
      <c r="I323" s="5">
        <v>84293007468</v>
      </c>
      <c r="J323" s="37">
        <v>61572.789062999997</v>
      </c>
      <c r="L323" s="51">
        <f t="shared" si="71"/>
        <v>-2.7501379374409107E-2</v>
      </c>
      <c r="M323" s="71" t="str">
        <f t="shared" si="80"/>
        <v/>
      </c>
      <c r="N323" s="71">
        <f t="shared" si="81"/>
        <v>-2.7501379374409107E-2</v>
      </c>
      <c r="O323" s="75" t="str">
        <f t="shared" si="72"/>
        <v/>
      </c>
      <c r="P323" s="71">
        <f t="shared" si="73"/>
        <v>2.4302029772152962E-2</v>
      </c>
      <c r="Q323" s="80">
        <f t="shared" si="74"/>
        <v>1377.5097955652477</v>
      </c>
      <c r="R323" s="80">
        <f t="shared" si="75"/>
        <v>95188.082891143888</v>
      </c>
      <c r="S323" s="81">
        <f t="shared" si="76"/>
        <v>5.0896747240680718E-4</v>
      </c>
      <c r="T323" s="81">
        <f t="shared" si="77"/>
        <v>9.7599370674237296E-3</v>
      </c>
      <c r="U323" s="114">
        <f>IF(H323&lt;&gt;"",MAX(Q$13:Q323),"")</f>
        <v>1378.1524783255898</v>
      </c>
      <c r="V323" s="115">
        <f t="shared" si="78"/>
        <v>4.6633646889560065E-4</v>
      </c>
      <c r="W323" s="114">
        <f>IF(I323&lt;&gt;"",MAX(R$13:R323),"")</f>
        <v>96063.739812845815</v>
      </c>
      <c r="X323" s="115">
        <f t="shared" si="79"/>
        <v>9.1153740569325237E-3</v>
      </c>
    </row>
    <row r="324" spans="2:24">
      <c r="B324" s="8">
        <f t="shared" si="82"/>
        <v>313</v>
      </c>
      <c r="D324" s="3">
        <v>44303</v>
      </c>
      <c r="E324" s="4">
        <v>61529.921875</v>
      </c>
      <c r="F324" s="4">
        <v>62572.175780999998</v>
      </c>
      <c r="G324" s="4">
        <v>60361.351562999997</v>
      </c>
      <c r="H324" s="4">
        <v>60683.820312999997</v>
      </c>
      <c r="I324" s="5">
        <v>66138759198</v>
      </c>
      <c r="J324" s="37">
        <v>60683.820312999997</v>
      </c>
      <c r="L324" s="51">
        <f t="shared" si="71"/>
        <v>-1.4437688523260217E-2</v>
      </c>
      <c r="M324" s="71" t="str">
        <f t="shared" si="80"/>
        <v/>
      </c>
      <c r="N324" s="71">
        <f t="shared" si="81"/>
        <v>-1.4437688523260217E-2</v>
      </c>
      <c r="O324" s="75" t="str">
        <f t="shared" si="72"/>
        <v/>
      </c>
      <c r="P324" s="71">
        <f t="shared" si="73"/>
        <v>2.4302029772152962E-2</v>
      </c>
      <c r="Q324" s="80">
        <f t="shared" si="74"/>
        <v>1371.5541061204649</v>
      </c>
      <c r="R324" s="80">
        <f t="shared" si="75"/>
        <v>87296.267501643786</v>
      </c>
      <c r="S324" s="81">
        <f t="shared" si="76"/>
        <v>-4.3235187611416759E-3</v>
      </c>
      <c r="T324" s="81">
        <f t="shared" si="77"/>
        <v>-8.2907598827524409E-2</v>
      </c>
      <c r="U324" s="114">
        <f>IF(H324&lt;&gt;"",MAX(Q$13:Q324),"")</f>
        <v>1378.1524783255898</v>
      </c>
      <c r="V324" s="115">
        <f t="shared" si="78"/>
        <v>4.7878390155650097E-3</v>
      </c>
      <c r="W324" s="114">
        <f>IF(I324&lt;&gt;"",MAX(R$13:R324),"")</f>
        <v>96063.739812845815</v>
      </c>
      <c r="X324" s="115">
        <f t="shared" si="79"/>
        <v>9.1267239108981935E-2</v>
      </c>
    </row>
    <row r="325" spans="2:24">
      <c r="B325" s="8">
        <f t="shared" si="82"/>
        <v>314</v>
      </c>
      <c r="D325" s="3">
        <v>44304</v>
      </c>
      <c r="E325" s="4">
        <v>60701.886719000002</v>
      </c>
      <c r="F325" s="4">
        <v>61057.457030999998</v>
      </c>
      <c r="G325" s="4">
        <v>52829.535155999998</v>
      </c>
      <c r="H325" s="4">
        <v>56216.183594000002</v>
      </c>
      <c r="I325" s="5">
        <v>97468872758</v>
      </c>
      <c r="J325" s="37">
        <v>56216.183594000002</v>
      </c>
      <c r="L325" s="51">
        <f t="shared" si="71"/>
        <v>-7.3621546830052065E-2</v>
      </c>
      <c r="M325" s="71" t="str">
        <f t="shared" si="80"/>
        <v/>
      </c>
      <c r="N325" s="71">
        <f t="shared" si="81"/>
        <v>-7.3621546830052065E-2</v>
      </c>
      <c r="O325" s="75" t="str">
        <f t="shared" si="72"/>
        <v/>
      </c>
      <c r="P325" s="71">
        <f t="shared" si="73"/>
        <v>2.4302029772152962E-2</v>
      </c>
      <c r="Q325" s="80">
        <f t="shared" si="74"/>
        <v>1368.4410031661441</v>
      </c>
      <c r="R325" s="80">
        <f t="shared" si="75"/>
        <v>83496.708407221333</v>
      </c>
      <c r="S325" s="81">
        <f t="shared" si="76"/>
        <v>-2.2697631398052032E-3</v>
      </c>
      <c r="T325" s="81">
        <f t="shared" si="77"/>
        <v>-4.3524874581274742E-2</v>
      </c>
      <c r="U325" s="114">
        <f>IF(H325&lt;&gt;"",MAX(Q$13:Q325),"")</f>
        <v>1378.1524783255898</v>
      </c>
      <c r="V325" s="115">
        <f t="shared" si="78"/>
        <v>7.0467348948534125E-3</v>
      </c>
      <c r="W325" s="114">
        <f>IF(I325&lt;&gt;"",MAX(R$13:R325),"")</f>
        <v>96063.739812845815</v>
      </c>
      <c r="X325" s="115">
        <f t="shared" si="79"/>
        <v>0.13081971855465901</v>
      </c>
    </row>
    <row r="326" spans="2:24">
      <c r="B326" s="8">
        <f t="shared" si="82"/>
        <v>315</v>
      </c>
      <c r="D326" s="3">
        <v>44305</v>
      </c>
      <c r="E326" s="4">
        <v>56191.585937999997</v>
      </c>
      <c r="F326" s="4">
        <v>57520.054687999997</v>
      </c>
      <c r="G326" s="4">
        <v>54368.59375</v>
      </c>
      <c r="H326" s="4">
        <v>55724.265625</v>
      </c>
      <c r="I326" s="5">
        <v>65344865159</v>
      </c>
      <c r="J326" s="37">
        <v>55724.265625</v>
      </c>
      <c r="L326" s="51">
        <f t="shared" si="71"/>
        <v>-8.7504689495233601E-3</v>
      </c>
      <c r="M326" s="71" t="str">
        <f t="shared" si="80"/>
        <v/>
      </c>
      <c r="N326" s="71">
        <f t="shared" si="81"/>
        <v>-8.7504689495233601E-3</v>
      </c>
      <c r="O326" s="75" t="str">
        <f t="shared" si="72"/>
        <v/>
      </c>
      <c r="P326" s="71">
        <f t="shared" si="73"/>
        <v>2.4302029772152962E-2</v>
      </c>
      <c r="Q326" s="80">
        <f t="shared" si="74"/>
        <v>1352.6025090572346</v>
      </c>
      <c r="R326" s="80">
        <f t="shared" si="75"/>
        <v>64965.055674449781</v>
      </c>
      <c r="S326" s="81">
        <f t="shared" si="76"/>
        <v>-1.1574115414741515E-2</v>
      </c>
      <c r="T326" s="81">
        <f t="shared" si="77"/>
        <v>-0.22194470999252969</v>
      </c>
      <c r="U326" s="114">
        <f>IF(H326&lt;&gt;"",MAX(Q$13:Q326),"")</f>
        <v>1378.1524783255898</v>
      </c>
      <c r="V326" s="115">
        <f t="shared" si="78"/>
        <v>1.8539290586624735E-2</v>
      </c>
      <c r="W326" s="114">
        <f>IF(I326&lt;&gt;"",MAX(R$13:R326),"")</f>
        <v>96063.739812845815</v>
      </c>
      <c r="X326" s="115">
        <f t="shared" si="79"/>
        <v>0.32372968405127056</v>
      </c>
    </row>
    <row r="327" spans="2:24">
      <c r="B327" s="8">
        <f t="shared" si="82"/>
        <v>316</v>
      </c>
      <c r="D327" s="3">
        <v>44306</v>
      </c>
      <c r="E327" s="4">
        <v>55681.792969000002</v>
      </c>
      <c r="F327" s="4">
        <v>57062.148437999997</v>
      </c>
      <c r="G327" s="4">
        <v>53448.046875</v>
      </c>
      <c r="H327" s="4">
        <v>56473.03125</v>
      </c>
      <c r="I327" s="5">
        <v>67849323955</v>
      </c>
      <c r="J327" s="37">
        <v>56473.03125</v>
      </c>
      <c r="L327" s="51">
        <f t="shared" si="71"/>
        <v>1.3436976092944253E-2</v>
      </c>
      <c r="M327" s="71">
        <f t="shared" si="80"/>
        <v>1.3436976092944253E-2</v>
      </c>
      <c r="N327" s="71" t="str">
        <f t="shared" si="81"/>
        <v/>
      </c>
      <c r="O327" s="75">
        <f t="shared" si="72"/>
        <v>2.7714013354699394E-2</v>
      </c>
      <c r="P327" s="71" t="str">
        <f t="shared" si="73"/>
        <v/>
      </c>
      <c r="Q327" s="80">
        <f t="shared" si="74"/>
        <v>1350.7417746533836</v>
      </c>
      <c r="R327" s="80">
        <f t="shared" si="75"/>
        <v>63251.291723360802</v>
      </c>
      <c r="S327" s="81">
        <f t="shared" si="76"/>
        <v>-1.3756697857583156E-3</v>
      </c>
      <c r="T327" s="81">
        <f t="shared" si="77"/>
        <v>-2.6379781149991177E-2</v>
      </c>
      <c r="U327" s="114">
        <f>IF(H327&lt;&gt;"",MAX(Q$13:Q327),"")</f>
        <v>1378.1524783255898</v>
      </c>
      <c r="V327" s="115">
        <f t="shared" si="78"/>
        <v>1.9889456430473684E-2</v>
      </c>
      <c r="W327" s="114">
        <f>IF(I327&lt;&gt;"",MAX(R$13:R327),"")</f>
        <v>96063.739812845815</v>
      </c>
      <c r="X327" s="115">
        <f t="shared" si="79"/>
        <v>0.34156954698423336</v>
      </c>
    </row>
    <row r="328" spans="2:24">
      <c r="B328" s="8">
        <f t="shared" si="82"/>
        <v>317</v>
      </c>
      <c r="D328" s="3">
        <v>44307</v>
      </c>
      <c r="E328" s="4">
        <v>56471.128905999998</v>
      </c>
      <c r="F328" s="4">
        <v>56757.972655999998</v>
      </c>
      <c r="G328" s="4">
        <v>53695.46875</v>
      </c>
      <c r="H328" s="4">
        <v>53906.089844000002</v>
      </c>
      <c r="I328" s="5">
        <v>54926612466</v>
      </c>
      <c r="J328" s="37">
        <v>53906.089844000002</v>
      </c>
      <c r="L328" s="51">
        <f t="shared" ref="L328:L374" si="83">IF(H328&lt;&gt;"",J328/J327-1,"")</f>
        <v>-4.5454287633975743E-2</v>
      </c>
      <c r="M328" s="71" t="str">
        <f t="shared" si="80"/>
        <v/>
      </c>
      <c r="N328" s="71">
        <f t="shared" si="81"/>
        <v>-4.5454287633975743E-2</v>
      </c>
      <c r="O328" s="75" t="str">
        <f t="shared" ref="O328:O374" si="84">IF(M328&lt;&gt;"",Q$4,"")</f>
        <v/>
      </c>
      <c r="P328" s="71">
        <f t="shared" ref="P328:P374" si="85">IF(N328&lt;&gt;"",Q$6,"")</f>
        <v>2.4302029772152962E-2</v>
      </c>
      <c r="Q328" s="80">
        <f t="shared" ref="Q328:Q374" si="86">IF($H327&lt;&gt;"",Q327*(1+S$9*$L327),"")</f>
        <v>1353.5951358232121</v>
      </c>
      <c r="R328" s="80">
        <f t="shared" ref="R328:R374" si="87">IF($H327&lt;&gt;"",R327*(1+T$9*$L327),"")</f>
        <v>65813.478608026533</v>
      </c>
      <c r="S328" s="81">
        <f t="shared" ref="S328:S374" si="88">IF($J327&lt;&gt;"",Q328/Q327-1,"")</f>
        <v>2.1124401594529996E-3</v>
      </c>
      <c r="T328" s="81">
        <f t="shared" ref="T328:T374" si="89">IF($J327&lt;&gt;"",R328/R327-1,"")</f>
        <v>4.0508056276097104E-2</v>
      </c>
      <c r="U328" s="114">
        <f>IF(H328&lt;&gt;"",MAX(Q$13:Q328),"")</f>
        <v>1378.1524783255898</v>
      </c>
      <c r="V328" s="115">
        <f t="shared" ref="V328:V374" si="90">IF(H328&lt;&gt;"",1-Q328/U328,"")</f>
        <v>1.7819031557534171E-2</v>
      </c>
      <c r="W328" s="114">
        <f>IF(I328&lt;&gt;"",MAX(R$13:R328),"")</f>
        <v>96063.739812845815</v>
      </c>
      <c r="X328" s="115">
        <f t="shared" ref="X328:X374" si="91">IF(H328&lt;&gt;"",1-R328/W328,"")</f>
        <v>0.31489780913957466</v>
      </c>
    </row>
    <row r="329" spans="2:24">
      <c r="B329" s="8">
        <f t="shared" si="82"/>
        <v>318</v>
      </c>
      <c r="D329" s="3">
        <v>44308</v>
      </c>
      <c r="E329" s="4">
        <v>53857.105469000002</v>
      </c>
      <c r="F329" s="4">
        <v>55410.230469000002</v>
      </c>
      <c r="G329" s="4">
        <v>50583.8125</v>
      </c>
      <c r="H329" s="4">
        <v>51762.273437999997</v>
      </c>
      <c r="I329" s="5">
        <v>74798630778</v>
      </c>
      <c r="J329" s="37">
        <v>51762.273437999997</v>
      </c>
      <c r="L329" s="51">
        <f t="shared" si="83"/>
        <v>-3.9769465976924767E-2</v>
      </c>
      <c r="M329" s="71" t="str">
        <f t="shared" si="80"/>
        <v/>
      </c>
      <c r="N329" s="71">
        <f t="shared" si="81"/>
        <v>-3.9769465976924767E-2</v>
      </c>
      <c r="O329" s="75" t="str">
        <f t="shared" si="84"/>
        <v/>
      </c>
      <c r="P329" s="71">
        <f t="shared" si="85"/>
        <v>2.4302029772152962E-2</v>
      </c>
      <c r="Q329" s="80">
        <f t="shared" si="86"/>
        <v>1343.9224626976388</v>
      </c>
      <c r="R329" s="80">
        <f t="shared" si="87"/>
        <v>56795.077189627722</v>
      </c>
      <c r="S329" s="81">
        <f t="shared" si="88"/>
        <v>-7.1459130352818923E-3</v>
      </c>
      <c r="T329" s="81">
        <f t="shared" si="89"/>
        <v>-0.13702970286847804</v>
      </c>
      <c r="U329" s="114">
        <f>IF(H329&lt;&gt;"",MAX(Q$13:Q329),"")</f>
        <v>1378.1524783255898</v>
      </c>
      <c r="V329" s="115">
        <f t="shared" si="90"/>
        <v>2.4837611342933053E-2</v>
      </c>
      <c r="W329" s="114">
        <f>IF(I329&lt;&gt;"",MAX(R$13:R329),"")</f>
        <v>96063.739812845815</v>
      </c>
      <c r="X329" s="115">
        <f t="shared" si="91"/>
        <v>0.40877715878772203</v>
      </c>
    </row>
    <row r="330" spans="2:24">
      <c r="B330" s="8">
        <f t="shared" si="82"/>
        <v>319</v>
      </c>
      <c r="D330" s="3">
        <v>44309</v>
      </c>
      <c r="E330" s="4">
        <v>51739.808594000002</v>
      </c>
      <c r="F330" s="4">
        <v>52120.792969000002</v>
      </c>
      <c r="G330" s="4">
        <v>47714.664062999997</v>
      </c>
      <c r="H330" s="4">
        <v>51093.652344000002</v>
      </c>
      <c r="I330" s="5">
        <v>86668667320</v>
      </c>
      <c r="J330" s="37">
        <v>51093.652344000002</v>
      </c>
      <c r="L330" s="51">
        <f t="shared" si="83"/>
        <v>-1.2917150843477887E-2</v>
      </c>
      <c r="M330" s="71" t="str">
        <f t="shared" si="80"/>
        <v/>
      </c>
      <c r="N330" s="71">
        <f t="shared" si="81"/>
        <v>-1.2917150843477887E-2</v>
      </c>
      <c r="O330" s="75" t="str">
        <f t="shared" si="84"/>
        <v/>
      </c>
      <c r="P330" s="71">
        <f t="shared" si="85"/>
        <v>2.4302029772152962E-2</v>
      </c>
      <c r="Q330" s="80">
        <f t="shared" si="86"/>
        <v>1335.5199951649763</v>
      </c>
      <c r="R330" s="80">
        <f t="shared" si="87"/>
        <v>49985.810975222194</v>
      </c>
      <c r="S330" s="81">
        <f t="shared" si="88"/>
        <v>-6.2521966600634915E-3</v>
      </c>
      <c r="T330" s="81">
        <f t="shared" si="89"/>
        <v>-0.11989183836603856</v>
      </c>
      <c r="U330" s="114">
        <f>IF(H330&lt;&gt;"",MAX(Q$13:Q330),"")</f>
        <v>1378.1524783255898</v>
      </c>
      <c r="V330" s="115">
        <f t="shared" si="90"/>
        <v>3.0934518372314312E-2</v>
      </c>
      <c r="W330" s="114">
        <f>IF(I330&lt;&gt;"",MAX(R$13:R330),"")</f>
        <v>96063.739812845815</v>
      </c>
      <c r="X330" s="115">
        <f t="shared" si="91"/>
        <v>0.47965995210465462</v>
      </c>
    </row>
    <row r="331" spans="2:24">
      <c r="B331" s="8">
        <f t="shared" si="82"/>
        <v>320</v>
      </c>
      <c r="D331" s="3">
        <v>44310</v>
      </c>
      <c r="E331" s="4">
        <v>51143.226562999997</v>
      </c>
      <c r="F331" s="4">
        <v>51167.5625</v>
      </c>
      <c r="G331" s="4">
        <v>48805.285155999998</v>
      </c>
      <c r="H331" s="4">
        <v>50050.867187999997</v>
      </c>
      <c r="I331" s="5">
        <v>49014494781</v>
      </c>
      <c r="J331" s="37">
        <v>50050.867187999997</v>
      </c>
      <c r="L331" s="51">
        <f t="shared" si="83"/>
        <v>-2.0409289768114625E-2</v>
      </c>
      <c r="M331" s="71" t="str">
        <f t="shared" si="80"/>
        <v/>
      </c>
      <c r="N331" s="71">
        <f t="shared" si="81"/>
        <v>-2.0409289768114625E-2</v>
      </c>
      <c r="O331" s="75" t="str">
        <f t="shared" si="84"/>
        <v/>
      </c>
      <c r="P331" s="71">
        <f t="shared" si="85"/>
        <v>2.4302029772152962E-2</v>
      </c>
      <c r="Q331" s="80">
        <f t="shared" si="86"/>
        <v>1332.8079307738117</v>
      </c>
      <c r="R331" s="80">
        <f t="shared" si="87"/>
        <v>48039.315789444081</v>
      </c>
      <c r="S331" s="81">
        <f t="shared" si="88"/>
        <v>-2.0307179233430839E-3</v>
      </c>
      <c r="T331" s="81">
        <f t="shared" si="89"/>
        <v>-3.8940954398898997E-2</v>
      </c>
      <c r="U331" s="114">
        <f>IF(H331&lt;&gt;"",MAX(Q$13:Q331),"")</f>
        <v>1378.1524783255898</v>
      </c>
      <c r="V331" s="115">
        <f t="shared" si="90"/>
        <v>3.290241701474883E-2</v>
      </c>
      <c r="W331" s="114">
        <f>IF(I331&lt;&gt;"",MAX(R$13:R331),"")</f>
        <v>96063.739812845815</v>
      </c>
      <c r="X331" s="115">
        <f t="shared" si="91"/>
        <v>0.49992249018166812</v>
      </c>
    </row>
    <row r="332" spans="2:24">
      <c r="B332" s="8">
        <f t="shared" si="82"/>
        <v>321</v>
      </c>
      <c r="D332" s="3">
        <v>44311</v>
      </c>
      <c r="E332" s="4">
        <v>50052.832030999998</v>
      </c>
      <c r="F332" s="4">
        <v>50506.019530999998</v>
      </c>
      <c r="G332" s="4">
        <v>47159.484375</v>
      </c>
      <c r="H332" s="4">
        <v>49004.253905999998</v>
      </c>
      <c r="I332" s="5">
        <v>46117114240</v>
      </c>
      <c r="J332" s="37">
        <v>49004.253905999998</v>
      </c>
      <c r="L332" s="51">
        <f t="shared" si="83"/>
        <v>-2.0910991972800996E-2</v>
      </c>
      <c r="M332" s="71" t="str">
        <f t="shared" si="80"/>
        <v/>
      </c>
      <c r="N332" s="71">
        <f t="shared" si="81"/>
        <v>-2.0910991972800996E-2</v>
      </c>
      <c r="O332" s="75" t="str">
        <f t="shared" si="84"/>
        <v/>
      </c>
      <c r="P332" s="71">
        <f t="shared" si="85"/>
        <v>2.4302029772152962E-2</v>
      </c>
      <c r="Q332" s="80">
        <f t="shared" si="86"/>
        <v>1328.5315306755917</v>
      </c>
      <c r="R332" s="80">
        <f t="shared" si="87"/>
        <v>45083.587112540154</v>
      </c>
      <c r="S332" s="81">
        <f t="shared" si="88"/>
        <v>-3.2085644146317982E-3</v>
      </c>
      <c r="T332" s="81">
        <f t="shared" si="89"/>
        <v>-6.1527285064984283E-2</v>
      </c>
      <c r="U332" s="114">
        <f>IF(H332&lt;&gt;"",MAX(Q$13:Q332),"")</f>
        <v>1378.1524783255898</v>
      </c>
      <c r="V332" s="115">
        <f t="shared" si="90"/>
        <v>3.6005411904991735E-2</v>
      </c>
      <c r="W332" s="114">
        <f>IF(I332&lt;&gt;"",MAX(R$13:R332),"")</f>
        <v>96063.739812845815</v>
      </c>
      <c r="X332" s="115">
        <f t="shared" si="91"/>
        <v>0.53069090168284805</v>
      </c>
    </row>
    <row r="333" spans="2:24">
      <c r="B333" s="8">
        <f t="shared" si="82"/>
        <v>322</v>
      </c>
      <c r="D333" s="3">
        <v>44312</v>
      </c>
      <c r="E333" s="4">
        <v>49077.792969000002</v>
      </c>
      <c r="F333" s="4">
        <v>54288.003905999998</v>
      </c>
      <c r="G333" s="4">
        <v>48852.796875</v>
      </c>
      <c r="H333" s="4">
        <v>54021.753905999998</v>
      </c>
      <c r="I333" s="5">
        <v>58284039825</v>
      </c>
      <c r="J333" s="37">
        <v>54021.753905999998</v>
      </c>
      <c r="L333" s="51">
        <f t="shared" si="83"/>
        <v>0.10238907033712974</v>
      </c>
      <c r="M333" s="71">
        <f t="shared" ref="M333:M374" si="92">IF($L333&gt;0,$L333,"")</f>
        <v>0.10238907033712974</v>
      </c>
      <c r="N333" s="71" t="str">
        <f t="shared" ref="N333:N374" si="93">IF($L333&lt;0,$L333,"")</f>
        <v/>
      </c>
      <c r="O333" s="75">
        <f t="shared" si="84"/>
        <v>2.7714013354699394E-2</v>
      </c>
      <c r="P333" s="71" t="str">
        <f t="shared" si="85"/>
        <v/>
      </c>
      <c r="Q333" s="80">
        <f t="shared" si="86"/>
        <v>1324.1640662895752</v>
      </c>
      <c r="R333" s="80">
        <f t="shared" si="87"/>
        <v>42241.52896473468</v>
      </c>
      <c r="S333" s="81">
        <f t="shared" si="88"/>
        <v>-3.2874375091388464E-3</v>
      </c>
      <c r="T333" s="81">
        <f t="shared" si="89"/>
        <v>-6.3039751932581822E-2</v>
      </c>
      <c r="U333" s="114">
        <f>IF(H333&lt;&gt;"",MAX(Q$13:Q333),"")</f>
        <v>1378.1524783255898</v>
      </c>
      <c r="V333" s="115">
        <f t="shared" si="90"/>
        <v>3.9174483872502108E-2</v>
      </c>
      <c r="W333" s="114">
        <f>IF(I333&lt;&gt;"",MAX(R$13:R333),"")</f>
        <v>96063.739812845815</v>
      </c>
      <c r="X333" s="115">
        <f t="shared" si="91"/>
        <v>0.56027603082046507</v>
      </c>
    </row>
    <row r="334" spans="2:24">
      <c r="B334" s="8">
        <f t="shared" ref="B334:B397" si="94">1+B333</f>
        <v>323</v>
      </c>
      <c r="D334" s="3">
        <v>44313</v>
      </c>
      <c r="E334" s="4">
        <v>54030.304687999997</v>
      </c>
      <c r="F334" s="4">
        <v>55416.964844000002</v>
      </c>
      <c r="G334" s="4">
        <v>53319.1875</v>
      </c>
      <c r="H334" s="4">
        <v>55033.117187999997</v>
      </c>
      <c r="I334" s="5">
        <v>49448222757</v>
      </c>
      <c r="J334" s="37">
        <v>55033.117187999997</v>
      </c>
      <c r="L334" s="51">
        <f t="shared" si="83"/>
        <v>1.872140774547626E-2</v>
      </c>
      <c r="M334" s="71">
        <f t="shared" si="92"/>
        <v>1.872140774547626E-2</v>
      </c>
      <c r="N334" s="71" t="str">
        <f t="shared" si="93"/>
        <v/>
      </c>
      <c r="O334" s="75">
        <f t="shared" si="84"/>
        <v>2.7714013354699394E-2</v>
      </c>
      <c r="P334" s="71" t="str">
        <f t="shared" si="85"/>
        <v/>
      </c>
      <c r="Q334" s="80">
        <f t="shared" si="86"/>
        <v>1345.478719389572</v>
      </c>
      <c r="R334" s="80">
        <f t="shared" si="87"/>
        <v>55280.192828253261</v>
      </c>
      <c r="S334" s="81">
        <f t="shared" si="88"/>
        <v>1.6096685933883137E-2</v>
      </c>
      <c r="T334" s="81">
        <f t="shared" si="89"/>
        <v>0.30866931626466232</v>
      </c>
      <c r="U334" s="114">
        <f>IF(H334&lt;&gt;"",MAX(Q$13:Q334),"")</f>
        <v>1378.1524783255898</v>
      </c>
      <c r="V334" s="115">
        <f t="shared" si="90"/>
        <v>2.3708377302136596E-2</v>
      </c>
      <c r="W334" s="114">
        <f>IF(I334&lt;&gt;"",MAX(R$13:R334),"")</f>
        <v>96063.739812845815</v>
      </c>
      <c r="X334" s="115">
        <f t="shared" si="91"/>
        <v>0.42454673390863451</v>
      </c>
    </row>
    <row r="335" spans="2:24">
      <c r="B335" s="8">
        <f t="shared" si="94"/>
        <v>324</v>
      </c>
      <c r="D335" s="3">
        <v>44314</v>
      </c>
      <c r="E335" s="4">
        <v>55036.636719000002</v>
      </c>
      <c r="F335" s="4">
        <v>56227.207030999998</v>
      </c>
      <c r="G335" s="4">
        <v>53887.917969000002</v>
      </c>
      <c r="H335" s="4">
        <v>54824.703125</v>
      </c>
      <c r="I335" s="5">
        <v>48000572955</v>
      </c>
      <c r="J335" s="37">
        <v>54824.703125</v>
      </c>
      <c r="L335" s="51">
        <f t="shared" si="83"/>
        <v>-3.7870662911575481E-3</v>
      </c>
      <c r="M335" s="71" t="str">
        <f t="shared" si="92"/>
        <v/>
      </c>
      <c r="N335" s="71">
        <f t="shared" si="93"/>
        <v>-3.7870662911575481E-3</v>
      </c>
      <c r="O335" s="75" t="str">
        <f t="shared" si="84"/>
        <v/>
      </c>
      <c r="P335" s="71">
        <f t="shared" si="85"/>
        <v>2.4302029772152962E-2</v>
      </c>
      <c r="Q335" s="80">
        <f t="shared" si="86"/>
        <v>1349.4387469283979</v>
      </c>
      <c r="R335" s="80">
        <f t="shared" si="87"/>
        <v>58400.144821784634</v>
      </c>
      <c r="S335" s="81">
        <f t="shared" si="88"/>
        <v>2.9432108302853699E-3</v>
      </c>
      <c r="T335" s="81">
        <f t="shared" si="89"/>
        <v>5.6438876818403427E-2</v>
      </c>
      <c r="U335" s="114">
        <f>IF(H335&lt;&gt;"",MAX(Q$13:Q335),"")</f>
        <v>1378.1524783255898</v>
      </c>
      <c r="V335" s="115">
        <f t="shared" si="90"/>
        <v>2.0834945224695423E-2</v>
      </c>
      <c r="W335" s="114">
        <f>IF(I335&lt;&gt;"",MAX(R$13:R335),"")</f>
        <v>96063.739812845815</v>
      </c>
      <c r="X335" s="115">
        <f t="shared" si="91"/>
        <v>0.3920687979089561</v>
      </c>
    </row>
    <row r="336" spans="2:24">
      <c r="B336" s="8">
        <f t="shared" si="94"/>
        <v>325</v>
      </c>
      <c r="D336" s="3">
        <v>44315</v>
      </c>
      <c r="E336" s="4">
        <v>54858.089844000002</v>
      </c>
      <c r="F336" s="4">
        <v>55115.84375</v>
      </c>
      <c r="G336" s="4">
        <v>52418.027344000002</v>
      </c>
      <c r="H336" s="4">
        <v>53555.109375</v>
      </c>
      <c r="I336" s="5">
        <v>46088929780</v>
      </c>
      <c r="J336" s="37">
        <v>53555.109375</v>
      </c>
      <c r="L336" s="51">
        <f t="shared" si="83"/>
        <v>-2.3157330138301568E-2</v>
      </c>
      <c r="M336" s="71" t="str">
        <f t="shared" si="92"/>
        <v/>
      </c>
      <c r="N336" s="71">
        <f t="shared" si="93"/>
        <v>-2.3157330138301568E-2</v>
      </c>
      <c r="O336" s="75" t="str">
        <f t="shared" si="84"/>
        <v/>
      </c>
      <c r="P336" s="71">
        <f t="shared" si="85"/>
        <v>2.4302029772152962E-2</v>
      </c>
      <c r="Q336" s="80">
        <f t="shared" si="86"/>
        <v>1348.6353337444914</v>
      </c>
      <c r="R336" s="80">
        <f t="shared" si="87"/>
        <v>57733.404544049292</v>
      </c>
      <c r="S336" s="81">
        <f t="shared" si="88"/>
        <v>-5.9536839722085233E-4</v>
      </c>
      <c r="T336" s="81">
        <f t="shared" si="89"/>
        <v>-1.141675726609892E-2</v>
      </c>
      <c r="U336" s="114">
        <f>IF(H336&lt;&gt;"",MAX(Q$13:Q336),"")</f>
        <v>1378.1524783255898</v>
      </c>
      <c r="V336" s="115">
        <f t="shared" si="90"/>
        <v>2.1417909153971681E-2</v>
      </c>
      <c r="W336" s="114">
        <f>IF(I336&lt;&gt;"",MAX(R$13:R336),"")</f>
        <v>96063.739812845815</v>
      </c>
      <c r="X336" s="115">
        <f t="shared" si="91"/>
        <v>0.3990094008777173</v>
      </c>
    </row>
    <row r="337" spans="2:24">
      <c r="B337" s="8">
        <f t="shared" si="94"/>
        <v>326</v>
      </c>
      <c r="D337" s="3">
        <v>44316</v>
      </c>
      <c r="E337" s="4">
        <v>53568.664062999997</v>
      </c>
      <c r="F337" s="4">
        <v>57900.71875</v>
      </c>
      <c r="G337" s="4">
        <v>53129.601562999997</v>
      </c>
      <c r="H337" s="4">
        <v>57750.175780999998</v>
      </c>
      <c r="I337" s="5">
        <v>52395931985</v>
      </c>
      <c r="J337" s="37">
        <v>57750.175780999998</v>
      </c>
      <c r="L337" s="51">
        <f t="shared" si="83"/>
        <v>7.8331768060178719E-2</v>
      </c>
      <c r="M337" s="71">
        <f t="shared" si="92"/>
        <v>7.8331768060178719E-2</v>
      </c>
      <c r="N337" s="71" t="str">
        <f t="shared" si="93"/>
        <v/>
      </c>
      <c r="O337" s="75">
        <f t="shared" si="84"/>
        <v>2.7714013354699394E-2</v>
      </c>
      <c r="P337" s="71" t="str">
        <f t="shared" si="85"/>
        <v/>
      </c>
      <c r="Q337" s="80">
        <f t="shared" si="86"/>
        <v>1343.7255101143828</v>
      </c>
      <c r="R337" s="80">
        <f t="shared" si="87"/>
        <v>53702.936186304185</v>
      </c>
      <c r="S337" s="81">
        <f t="shared" si="88"/>
        <v>-3.6405865301455398E-3</v>
      </c>
      <c r="T337" s="81">
        <f t="shared" si="89"/>
        <v>-6.9811721473483357E-2</v>
      </c>
      <c r="U337" s="114">
        <f>IF(H337&lt;&gt;"",MAX(Q$13:Q337),"")</f>
        <v>1378.1524783255898</v>
      </c>
      <c r="V337" s="115">
        <f t="shared" si="90"/>
        <v>2.4980521932547406E-2</v>
      </c>
      <c r="W337" s="114">
        <f>IF(I337&lt;&gt;"",MAX(R$13:R337),"")</f>
        <v>96063.739812845815</v>
      </c>
      <c r="X337" s="115">
        <f t="shared" si="91"/>
        <v>0.44096558919182394</v>
      </c>
    </row>
    <row r="338" spans="2:24">
      <c r="B338" s="8">
        <f t="shared" si="94"/>
        <v>327</v>
      </c>
      <c r="D338" s="3">
        <v>44317</v>
      </c>
      <c r="E338" s="4">
        <v>57714.664062999997</v>
      </c>
      <c r="F338" s="4">
        <v>58448.339844000002</v>
      </c>
      <c r="G338" s="4">
        <v>57052.273437999997</v>
      </c>
      <c r="H338" s="4">
        <v>57828.050780999998</v>
      </c>
      <c r="I338" s="5">
        <v>42836427360</v>
      </c>
      <c r="J338" s="37">
        <v>57828.050780999998</v>
      </c>
      <c r="L338" s="51">
        <f t="shared" si="83"/>
        <v>1.3484807439430035E-3</v>
      </c>
      <c r="M338" s="71">
        <f t="shared" si="92"/>
        <v>1.3484807439430035E-3</v>
      </c>
      <c r="N338" s="71" t="str">
        <f t="shared" si="93"/>
        <v/>
      </c>
      <c r="O338" s="75">
        <f t="shared" si="84"/>
        <v>2.7714013354699394E-2</v>
      </c>
      <c r="P338" s="71" t="str">
        <f t="shared" si="85"/>
        <v/>
      </c>
      <c r="Q338" s="80">
        <f t="shared" si="86"/>
        <v>1360.2729709633368</v>
      </c>
      <c r="R338" s="80">
        <f t="shared" si="87"/>
        <v>66384.587872893127</v>
      </c>
      <c r="S338" s="81">
        <f t="shared" si="88"/>
        <v>1.2314613903211091E-2</v>
      </c>
      <c r="T338" s="81">
        <f t="shared" si="89"/>
        <v>0.23614447527774352</v>
      </c>
      <c r="U338" s="114">
        <f>IF(H338&lt;&gt;"",MAX(Q$13:Q338),"")</f>
        <v>1378.1524783255898</v>
      </c>
      <c r="V338" s="115">
        <f t="shared" si="90"/>
        <v>1.2973533512036339E-2</v>
      </c>
      <c r="W338" s="114">
        <f>IF(I338&lt;&gt;"",MAX(R$13:R338),"")</f>
        <v>96063.739812845815</v>
      </c>
      <c r="X338" s="115">
        <f t="shared" si="91"/>
        <v>0.30895270158932475</v>
      </c>
    </row>
    <row r="339" spans="2:24">
      <c r="B339" s="8">
        <f t="shared" si="94"/>
        <v>328</v>
      </c>
      <c r="D339" s="3">
        <v>44318</v>
      </c>
      <c r="E339" s="4">
        <v>57825.863280999998</v>
      </c>
      <c r="F339" s="4">
        <v>57902.59375</v>
      </c>
      <c r="G339" s="4">
        <v>56141.90625</v>
      </c>
      <c r="H339" s="4">
        <v>56631.078125</v>
      </c>
      <c r="I339" s="5">
        <v>38177405335</v>
      </c>
      <c r="J339" s="37">
        <v>56631.078125</v>
      </c>
      <c r="L339" s="51">
        <f t="shared" si="83"/>
        <v>-2.0698824183665532E-2</v>
      </c>
      <c r="M339" s="71" t="str">
        <f t="shared" si="92"/>
        <v/>
      </c>
      <c r="N339" s="71">
        <f t="shared" si="93"/>
        <v>-2.0698824183665532E-2</v>
      </c>
      <c r="O339" s="75" t="str">
        <f t="shared" si="84"/>
        <v/>
      </c>
      <c r="P339" s="71">
        <f t="shared" si="85"/>
        <v>2.4302029772152962E-2</v>
      </c>
      <c r="Q339" s="80">
        <f t="shared" si="86"/>
        <v>1360.561343361107</v>
      </c>
      <c r="R339" s="80">
        <f t="shared" si="87"/>
        <v>66654.456172593564</v>
      </c>
      <c r="S339" s="81">
        <f t="shared" si="88"/>
        <v>2.1199597722354468E-4</v>
      </c>
      <c r="T339" s="81">
        <f t="shared" si="89"/>
        <v>4.0652252028310354E-3</v>
      </c>
      <c r="U339" s="114">
        <f>IF(H339&lt;&gt;"",MAX(Q$13:Q339),"")</f>
        <v>1378.1524783255898</v>
      </c>
      <c r="V339" s="115">
        <f t="shared" si="90"/>
        <v>1.2764287871727675E-2</v>
      </c>
      <c r="W339" s="114">
        <f>IF(I339&lt;&gt;"",MAX(R$13:R339),"")</f>
        <v>96063.739812845815</v>
      </c>
      <c r="X339" s="115">
        <f t="shared" si="91"/>
        <v>0.30614343869547733</v>
      </c>
    </row>
    <row r="340" spans="2:24">
      <c r="B340" s="8">
        <f t="shared" si="94"/>
        <v>329</v>
      </c>
      <c r="D340" s="3">
        <v>44319</v>
      </c>
      <c r="E340" s="4">
        <v>56620.273437999997</v>
      </c>
      <c r="F340" s="4">
        <v>58973.308594000002</v>
      </c>
      <c r="G340" s="4">
        <v>56590.871094000002</v>
      </c>
      <c r="H340" s="4">
        <v>57200.292969000002</v>
      </c>
      <c r="I340" s="5">
        <v>51713139031</v>
      </c>
      <c r="J340" s="37">
        <v>57200.292969000002</v>
      </c>
      <c r="L340" s="51">
        <f t="shared" si="83"/>
        <v>1.0051280371946802E-2</v>
      </c>
      <c r="M340" s="71">
        <f t="shared" si="92"/>
        <v>1.0051280371946802E-2</v>
      </c>
      <c r="N340" s="71" t="str">
        <f t="shared" si="93"/>
        <v/>
      </c>
      <c r="O340" s="75">
        <f t="shared" si="84"/>
        <v>2.7714013354699394E-2</v>
      </c>
      <c r="P340" s="71" t="str">
        <f t="shared" si="85"/>
        <v/>
      </c>
      <c r="Q340" s="80">
        <f t="shared" si="86"/>
        <v>1356.1339646349215</v>
      </c>
      <c r="R340" s="80">
        <f t="shared" si="87"/>
        <v>62495.20904612571</v>
      </c>
      <c r="S340" s="81">
        <f t="shared" si="88"/>
        <v>-3.2540824034057447E-3</v>
      </c>
      <c r="T340" s="81">
        <f t="shared" si="89"/>
        <v>-6.2400135944369439E-2</v>
      </c>
      <c r="U340" s="114">
        <f>IF(H340&lt;&gt;"",MAX(Q$13:Q340),"")</f>
        <v>1378.1524783255898</v>
      </c>
      <c r="V340" s="115">
        <f t="shared" si="90"/>
        <v>1.5976834230578052E-2</v>
      </c>
      <c r="W340" s="114">
        <f>IF(I340&lt;&gt;"",MAX(R$13:R340),"")</f>
        <v>96063.739812845815</v>
      </c>
      <c r="X340" s="115">
        <f t="shared" si="91"/>
        <v>0.34944018244677233</v>
      </c>
    </row>
    <row r="341" spans="2:24">
      <c r="B341" s="8">
        <f t="shared" si="94"/>
        <v>330</v>
      </c>
      <c r="D341" s="3">
        <v>44320</v>
      </c>
      <c r="E341" s="4">
        <v>57214.179687999997</v>
      </c>
      <c r="F341" s="4">
        <v>57214.179687999997</v>
      </c>
      <c r="G341" s="4">
        <v>53191.425780999998</v>
      </c>
      <c r="H341" s="4">
        <v>53333.539062999997</v>
      </c>
      <c r="I341" s="5">
        <v>68564706967</v>
      </c>
      <c r="J341" s="37">
        <v>53333.539062999997</v>
      </c>
      <c r="L341" s="51">
        <f t="shared" si="83"/>
        <v>-6.7600246524884278E-2</v>
      </c>
      <c r="M341" s="71" t="str">
        <f t="shared" si="92"/>
        <v/>
      </c>
      <c r="N341" s="71">
        <f t="shared" si="93"/>
        <v>-6.7600246524884278E-2</v>
      </c>
      <c r="O341" s="75" t="str">
        <f t="shared" si="84"/>
        <v/>
      </c>
      <c r="P341" s="71">
        <f t="shared" si="85"/>
        <v>2.4302029772152962E-2</v>
      </c>
      <c r="Q341" s="80">
        <f t="shared" si="86"/>
        <v>1358.2768890418777</v>
      </c>
      <c r="R341" s="80">
        <f t="shared" si="87"/>
        <v>64388.895064781122</v>
      </c>
      <c r="S341" s="81">
        <f t="shared" si="88"/>
        <v>1.5801716223020623E-3</v>
      </c>
      <c r="T341" s="81">
        <f t="shared" si="89"/>
        <v>3.0301299052504005E-2</v>
      </c>
      <c r="U341" s="114">
        <f>IF(H341&lt;&gt;"",MAX(Q$13:Q341),"")</f>
        <v>1378.1524783255898</v>
      </c>
      <c r="V341" s="115">
        <f t="shared" si="90"/>
        <v>1.4421908748341261E-2</v>
      </c>
      <c r="W341" s="114">
        <f>IF(I341&lt;&gt;"",MAX(R$13:R341),"")</f>
        <v>96063.739812845815</v>
      </c>
      <c r="X341" s="115">
        <f t="shared" si="91"/>
        <v>0.32972737486354942</v>
      </c>
    </row>
    <row r="342" spans="2:24">
      <c r="B342" s="8">
        <f t="shared" si="94"/>
        <v>331</v>
      </c>
      <c r="D342" s="3">
        <v>44321</v>
      </c>
      <c r="E342" s="4">
        <v>53252.164062999997</v>
      </c>
      <c r="F342" s="4">
        <v>57911.363280999998</v>
      </c>
      <c r="G342" s="4">
        <v>52969.054687999997</v>
      </c>
      <c r="H342" s="4">
        <v>57424.007812999997</v>
      </c>
      <c r="I342" s="5">
        <v>69241316747</v>
      </c>
      <c r="J342" s="37">
        <v>57424.007812999997</v>
      </c>
      <c r="L342" s="51">
        <f t="shared" si="83"/>
        <v>7.669599321297893E-2</v>
      </c>
      <c r="M342" s="71">
        <f t="shared" si="92"/>
        <v>7.669599321297893E-2</v>
      </c>
      <c r="N342" s="71" t="str">
        <f t="shared" si="93"/>
        <v/>
      </c>
      <c r="O342" s="75">
        <f t="shared" si="84"/>
        <v>2.7714013354699394E-2</v>
      </c>
      <c r="P342" s="71" t="str">
        <f t="shared" si="85"/>
        <v/>
      </c>
      <c r="Q342" s="80">
        <f t="shared" si="86"/>
        <v>1343.8418001784014</v>
      </c>
      <c r="R342" s="80">
        <f t="shared" si="87"/>
        <v>51266.922891966897</v>
      </c>
      <c r="S342" s="81">
        <f t="shared" si="88"/>
        <v>-1.0627500902013254E-2</v>
      </c>
      <c r="T342" s="81">
        <f t="shared" si="89"/>
        <v>-0.20379247321471072</v>
      </c>
      <c r="U342" s="114">
        <f>IF(H342&lt;&gt;"",MAX(Q$13:Q342),"")</f>
        <v>1378.1524783255898</v>
      </c>
      <c r="V342" s="115">
        <f t="shared" si="90"/>
        <v>2.4896140802122768E-2</v>
      </c>
      <c r="W342" s="114">
        <f>IF(I342&lt;&gt;"",MAX(R$13:R342),"")</f>
        <v>96063.739812845815</v>
      </c>
      <c r="X342" s="115">
        <f t="shared" si="91"/>
        <v>0.46632389086822335</v>
      </c>
    </row>
    <row r="343" spans="2:24">
      <c r="B343" s="8">
        <f t="shared" si="94"/>
        <v>332</v>
      </c>
      <c r="D343" s="3">
        <v>44322</v>
      </c>
      <c r="E343" s="4">
        <v>57441.308594000002</v>
      </c>
      <c r="F343" s="4">
        <v>58363.316405999998</v>
      </c>
      <c r="G343" s="4">
        <v>55382.507812999997</v>
      </c>
      <c r="H343" s="4">
        <v>56396.515625</v>
      </c>
      <c r="I343" s="5">
        <v>69523285106</v>
      </c>
      <c r="J343" s="37">
        <v>56396.515625</v>
      </c>
      <c r="L343" s="51">
        <f t="shared" si="83"/>
        <v>-1.7893076905150962E-2</v>
      </c>
      <c r="M343" s="71" t="str">
        <f t="shared" si="92"/>
        <v/>
      </c>
      <c r="N343" s="71">
        <f t="shared" si="93"/>
        <v>-1.7893076905150962E-2</v>
      </c>
      <c r="O343" s="75" t="str">
        <f t="shared" si="84"/>
        <v/>
      </c>
      <c r="P343" s="71">
        <f t="shared" si="85"/>
        <v>2.4302029772152962E-2</v>
      </c>
      <c r="Q343" s="80">
        <f t="shared" si="86"/>
        <v>1360.0451083663077</v>
      </c>
      <c r="R343" s="80">
        <f t="shared" si="87"/>
        <v>63120.509778377796</v>
      </c>
      <c r="S343" s="81">
        <f t="shared" si="88"/>
        <v>1.2057452138901414E-2</v>
      </c>
      <c r="T343" s="81">
        <f t="shared" si="89"/>
        <v>0.2312131529990511</v>
      </c>
      <c r="U343" s="114">
        <f>IF(H343&lt;&gt;"",MAX(Q$13:Q343),"")</f>
        <v>1378.1524783255898</v>
      </c>
      <c r="V343" s="115">
        <f t="shared" si="90"/>
        <v>1.3138872689386294E-2</v>
      </c>
      <c r="W343" s="114">
        <f>IF(I343&lt;&gt;"",MAX(R$13:R343),"")</f>
        <v>96063.739812845815</v>
      </c>
      <c r="X343" s="115">
        <f t="shared" si="91"/>
        <v>0.34293095499559956</v>
      </c>
    </row>
    <row r="344" spans="2:24">
      <c r="B344" s="8">
        <f t="shared" si="94"/>
        <v>333</v>
      </c>
      <c r="D344" s="3">
        <v>44323</v>
      </c>
      <c r="E344" s="4">
        <v>56413.953125</v>
      </c>
      <c r="F344" s="4">
        <v>58606.632812999997</v>
      </c>
      <c r="G344" s="4">
        <v>55321.847655999998</v>
      </c>
      <c r="H344" s="4">
        <v>57356.402344000002</v>
      </c>
      <c r="I344" s="5">
        <v>68434023376</v>
      </c>
      <c r="J344" s="37">
        <v>57356.402344000002</v>
      </c>
      <c r="L344" s="51">
        <f t="shared" si="83"/>
        <v>1.7020319577589094E-2</v>
      </c>
      <c r="M344" s="71">
        <f t="shared" si="92"/>
        <v>1.7020319577589094E-2</v>
      </c>
      <c r="N344" s="71" t="str">
        <f t="shared" si="93"/>
        <v/>
      </c>
      <c r="O344" s="75">
        <f t="shared" si="84"/>
        <v>2.7714013354699394E-2</v>
      </c>
      <c r="P344" s="71" t="str">
        <f t="shared" si="85"/>
        <v/>
      </c>
      <c r="Q344" s="80">
        <f t="shared" si="86"/>
        <v>1356.2193176224275</v>
      </c>
      <c r="R344" s="80">
        <f t="shared" si="87"/>
        <v>59715.68014244362</v>
      </c>
      <c r="S344" s="81">
        <f t="shared" si="88"/>
        <v>-2.8129881283684988E-3</v>
      </c>
      <c r="T344" s="81">
        <f t="shared" si="89"/>
        <v>-5.3941732218083516E-2</v>
      </c>
      <c r="U344" s="114">
        <f>IF(H344&lt;&gt;"",MAX(Q$13:Q344),"")</f>
        <v>1378.1524783255898</v>
      </c>
      <c r="V344" s="115">
        <f t="shared" si="90"/>
        <v>1.5914901324859398E-2</v>
      </c>
      <c r="W344" s="114">
        <f>IF(I344&lt;&gt;"",MAX(R$13:R344),"")</f>
        <v>96063.739812845815</v>
      </c>
      <c r="X344" s="115">
        <f t="shared" si="91"/>
        <v>0.37837439747001889</v>
      </c>
    </row>
    <row r="345" spans="2:24">
      <c r="B345" s="8">
        <f t="shared" si="94"/>
        <v>334</v>
      </c>
      <c r="D345" s="3">
        <v>44324</v>
      </c>
      <c r="E345" s="4">
        <v>57352.765625</v>
      </c>
      <c r="F345" s="4">
        <v>59464.613280999998</v>
      </c>
      <c r="G345" s="4">
        <v>56975.210937999997</v>
      </c>
      <c r="H345" s="4">
        <v>58803.777344000002</v>
      </c>
      <c r="I345" s="5">
        <v>65382980634</v>
      </c>
      <c r="J345" s="37">
        <v>58803.777344000002</v>
      </c>
      <c r="L345" s="51">
        <f t="shared" si="83"/>
        <v>2.5234759169852516E-2</v>
      </c>
      <c r="M345" s="71">
        <f t="shared" si="92"/>
        <v>2.5234759169852516E-2</v>
      </c>
      <c r="N345" s="71" t="str">
        <f t="shared" si="93"/>
        <v/>
      </c>
      <c r="O345" s="75">
        <f t="shared" si="84"/>
        <v>2.7714013354699394E-2</v>
      </c>
      <c r="P345" s="71" t="str">
        <f t="shared" si="85"/>
        <v/>
      </c>
      <c r="Q345" s="80">
        <f t="shared" si="86"/>
        <v>1359.8482636330903</v>
      </c>
      <c r="R345" s="80">
        <f t="shared" si="87"/>
        <v>62779.730887596241</v>
      </c>
      <c r="S345" s="81">
        <f t="shared" si="88"/>
        <v>2.6757810949225025E-3</v>
      </c>
      <c r="T345" s="81">
        <f t="shared" si="89"/>
        <v>5.1310656394497167E-2</v>
      </c>
      <c r="U345" s="114">
        <f>IF(H345&lt;&gt;"",MAX(Q$13:Q345),"")</f>
        <v>1378.1524783255898</v>
      </c>
      <c r="V345" s="115">
        <f t="shared" si="90"/>
        <v>1.3281705022029633E-2</v>
      </c>
      <c r="W345" s="114">
        <f>IF(I345&lt;&gt;"",MAX(R$13:R345),"")</f>
        <v>96063.739812845815</v>
      </c>
      <c r="X345" s="115">
        <f t="shared" si="91"/>
        <v>0.34647837977258067</v>
      </c>
    </row>
    <row r="346" spans="2:24">
      <c r="B346" s="8">
        <f t="shared" si="94"/>
        <v>335</v>
      </c>
      <c r="D346" s="3">
        <v>44325</v>
      </c>
      <c r="E346" s="4">
        <v>58877.390625</v>
      </c>
      <c r="F346" s="4">
        <v>59210.882812999997</v>
      </c>
      <c r="G346" s="4">
        <v>56482.003905999998</v>
      </c>
      <c r="H346" s="4">
        <v>58232.316405999998</v>
      </c>
      <c r="I346" s="5">
        <v>65906690347</v>
      </c>
      <c r="J346" s="37">
        <v>58232.316405999998</v>
      </c>
      <c r="L346" s="51">
        <f t="shared" si="83"/>
        <v>-9.7180991393966965E-3</v>
      </c>
      <c r="M346" s="71" t="str">
        <f t="shared" si="92"/>
        <v/>
      </c>
      <c r="N346" s="71">
        <f t="shared" si="93"/>
        <v>-9.7180991393966965E-3</v>
      </c>
      <c r="O346" s="75" t="str">
        <f t="shared" si="84"/>
        <v/>
      </c>
      <c r="P346" s="71">
        <f t="shared" si="85"/>
        <v>2.4302029772152962E-2</v>
      </c>
      <c r="Q346" s="80">
        <f t="shared" si="86"/>
        <v>1365.2430280734948</v>
      </c>
      <c r="R346" s="80">
        <f t="shared" si="87"/>
        <v>67555.666622265664</v>
      </c>
      <c r="S346" s="81">
        <f t="shared" si="88"/>
        <v>3.9671811809292024E-3</v>
      </c>
      <c r="T346" s="81">
        <f t="shared" si="89"/>
        <v>7.6074485620533761E-2</v>
      </c>
      <c r="U346" s="114">
        <f>IF(H346&lt;&gt;"",MAX(Q$13:Q346),"")</f>
        <v>1378.1524783255898</v>
      </c>
      <c r="V346" s="115">
        <f t="shared" si="90"/>
        <v>9.3672147713144138E-3</v>
      </c>
      <c r="W346" s="114">
        <f>IF(I346&lt;&gt;"",MAX(R$13:R346),"")</f>
        <v>96063.739812845815</v>
      </c>
      <c r="X346" s="115">
        <f t="shared" si="91"/>
        <v>0.29676205867188199</v>
      </c>
    </row>
    <row r="347" spans="2:24">
      <c r="B347" s="8">
        <f t="shared" si="94"/>
        <v>336</v>
      </c>
      <c r="D347" s="3">
        <v>44326</v>
      </c>
      <c r="E347" s="4">
        <v>58250.871094000002</v>
      </c>
      <c r="F347" s="4">
        <v>59519.355469000002</v>
      </c>
      <c r="G347" s="4">
        <v>54071.457030999998</v>
      </c>
      <c r="H347" s="4">
        <v>55859.796875</v>
      </c>
      <c r="I347" s="5">
        <v>71776546298</v>
      </c>
      <c r="J347" s="37">
        <v>55859.796875</v>
      </c>
      <c r="L347" s="51">
        <f t="shared" si="83"/>
        <v>-4.0742317624094082E-2</v>
      </c>
      <c r="M347" s="71" t="str">
        <f t="shared" si="92"/>
        <v/>
      </c>
      <c r="N347" s="71">
        <f t="shared" si="93"/>
        <v>-4.0742317624094082E-2</v>
      </c>
      <c r="O347" s="75" t="str">
        <f t="shared" si="84"/>
        <v/>
      </c>
      <c r="P347" s="71">
        <f t="shared" si="85"/>
        <v>2.4302029772152962E-2</v>
      </c>
      <c r="Q347" s="80">
        <f t="shared" si="86"/>
        <v>1363.157220868186</v>
      </c>
      <c r="R347" s="80">
        <f t="shared" si="87"/>
        <v>65576.497215197931</v>
      </c>
      <c r="S347" s="81">
        <f t="shared" si="88"/>
        <v>-1.5277918747199637E-3</v>
      </c>
      <c r="T347" s="81">
        <f t="shared" si="89"/>
        <v>-2.929686739876558E-2</v>
      </c>
      <c r="U347" s="114">
        <f>IF(H347&lt;&gt;"",MAX(Q$13:Q347),"")</f>
        <v>1378.1524783255898</v>
      </c>
      <c r="V347" s="115">
        <f t="shared" si="90"/>
        <v>1.0880695491418013E-2</v>
      </c>
      <c r="W347" s="114">
        <f>IF(I347&lt;&gt;"",MAX(R$13:R347),"")</f>
        <v>96063.739812845815</v>
      </c>
      <c r="X347" s="115">
        <f t="shared" si="91"/>
        <v>0.31736472738875277</v>
      </c>
    </row>
    <row r="348" spans="2:24">
      <c r="B348" s="8">
        <f t="shared" si="94"/>
        <v>337</v>
      </c>
      <c r="D348" s="3">
        <v>44327</v>
      </c>
      <c r="E348" s="4">
        <v>55847.242187999997</v>
      </c>
      <c r="F348" s="4">
        <v>56872.542969000002</v>
      </c>
      <c r="G348" s="4">
        <v>54608.652344000002</v>
      </c>
      <c r="H348" s="4">
        <v>56704.574219000002</v>
      </c>
      <c r="I348" s="5">
        <v>61308396325</v>
      </c>
      <c r="J348" s="37">
        <v>56704.574219000002</v>
      </c>
      <c r="L348" s="51">
        <f t="shared" si="83"/>
        <v>1.5123172500795201E-2</v>
      </c>
      <c r="M348" s="71">
        <f t="shared" si="92"/>
        <v>1.5123172500795201E-2</v>
      </c>
      <c r="N348" s="71" t="str">
        <f t="shared" si="93"/>
        <v/>
      </c>
      <c r="O348" s="75">
        <f t="shared" si="84"/>
        <v>2.7714013354699394E-2</v>
      </c>
      <c r="P348" s="71" t="str">
        <f t="shared" si="85"/>
        <v/>
      </c>
      <c r="Q348" s="80">
        <f t="shared" si="86"/>
        <v>1354.4260085452831</v>
      </c>
      <c r="R348" s="80">
        <f t="shared" si="87"/>
        <v>57522.085874281518</v>
      </c>
      <c r="S348" s="81">
        <f t="shared" si="88"/>
        <v>-6.4051396194357846E-3</v>
      </c>
      <c r="T348" s="81">
        <f t="shared" si="89"/>
        <v>-0.12282466558841654</v>
      </c>
      <c r="U348" s="114">
        <f>IF(H348&lt;&gt;"",MAX(Q$13:Q348),"")</f>
        <v>1378.1524783255898</v>
      </c>
      <c r="V348" s="115">
        <f t="shared" si="90"/>
        <v>1.7216142737074724E-2</v>
      </c>
      <c r="W348" s="114">
        <f>IF(I348&lt;&gt;"",MAX(R$13:R348),"")</f>
        <v>96063.739812845815</v>
      </c>
      <c r="X348" s="115">
        <f t="shared" si="91"/>
        <v>0.40120917646608667</v>
      </c>
    </row>
    <row r="349" spans="2:24">
      <c r="B349" s="8">
        <f t="shared" si="94"/>
        <v>338</v>
      </c>
      <c r="D349" s="3">
        <v>44328</v>
      </c>
      <c r="E349" s="4">
        <v>56714.53125</v>
      </c>
      <c r="F349" s="4">
        <v>57939.363280999998</v>
      </c>
      <c r="G349" s="4">
        <v>49150.535155999998</v>
      </c>
      <c r="H349" s="4">
        <v>49150.535155999998</v>
      </c>
      <c r="I349" s="5">
        <v>75215403907</v>
      </c>
      <c r="J349" s="37">
        <v>49150.535155999998</v>
      </c>
      <c r="L349" s="51">
        <f t="shared" si="83"/>
        <v>-0.13321745497683102</v>
      </c>
      <c r="M349" s="71" t="str">
        <f t="shared" si="92"/>
        <v/>
      </c>
      <c r="N349" s="71">
        <f t="shared" si="93"/>
        <v>-0.13321745497683102</v>
      </c>
      <c r="O349" s="75" t="str">
        <f t="shared" si="84"/>
        <v/>
      </c>
      <c r="P349" s="71">
        <f t="shared" si="85"/>
        <v>2.4302029772152962E-2</v>
      </c>
      <c r="Q349" s="80">
        <f t="shared" si="86"/>
        <v>1357.6461953158091</v>
      </c>
      <c r="R349" s="80">
        <f t="shared" si="87"/>
        <v>60144.59731942408</v>
      </c>
      <c r="S349" s="81">
        <f t="shared" si="88"/>
        <v>2.3775287466494266E-3</v>
      </c>
      <c r="T349" s="81">
        <f t="shared" si="89"/>
        <v>4.5591382949398573E-2</v>
      </c>
      <c r="U349" s="114">
        <f>IF(H349&lt;&gt;"",MAX(Q$13:Q349),"")</f>
        <v>1378.1524783255898</v>
      </c>
      <c r="V349" s="115">
        <f t="shared" si="90"/>
        <v>1.4879545864689203E-2</v>
      </c>
      <c r="W349" s="114">
        <f>IF(I349&lt;&gt;"",MAX(R$13:R349),"")</f>
        <v>96063.739812845815</v>
      </c>
      <c r="X349" s="115">
        <f t="shared" si="91"/>
        <v>0.37390947472376634</v>
      </c>
    </row>
    <row r="350" spans="2:24">
      <c r="B350" s="8">
        <f t="shared" si="94"/>
        <v>339</v>
      </c>
      <c r="D350" s="3">
        <v>44329</v>
      </c>
      <c r="E350" s="4">
        <v>49735.433594000002</v>
      </c>
      <c r="F350" s="4">
        <v>51330.84375</v>
      </c>
      <c r="G350" s="4">
        <v>46980.019530999998</v>
      </c>
      <c r="H350" s="4">
        <v>49716.191405999998</v>
      </c>
      <c r="I350" s="5">
        <v>96721152926</v>
      </c>
      <c r="J350" s="37">
        <v>49716.191405999998</v>
      </c>
      <c r="L350" s="51">
        <f t="shared" si="83"/>
        <v>1.1508648852034842E-2</v>
      </c>
      <c r="M350" s="71">
        <f t="shared" si="92"/>
        <v>1.1508648852034842E-2</v>
      </c>
      <c r="N350" s="71" t="str">
        <f t="shared" si="93"/>
        <v/>
      </c>
      <c r="O350" s="75">
        <f t="shared" si="84"/>
        <v>2.7714013354699394E-2</v>
      </c>
      <c r="P350" s="71" t="str">
        <f t="shared" si="85"/>
        <v/>
      </c>
      <c r="Q350" s="80">
        <f t="shared" si="86"/>
        <v>1329.2126764578402</v>
      </c>
      <c r="R350" s="80">
        <f t="shared" si="87"/>
        <v>35990.121665768027</v>
      </c>
      <c r="S350" s="81">
        <f t="shared" si="88"/>
        <v>-2.0943246448206554E-2</v>
      </c>
      <c r="T350" s="81">
        <f t="shared" si="89"/>
        <v>-0.40160673992666684</v>
      </c>
      <c r="U350" s="114">
        <f>IF(H350&lt;&gt;"",MAX(Q$13:Q350),"")</f>
        <v>1378.1524783255898</v>
      </c>
      <c r="V350" s="115">
        <f t="shared" si="90"/>
        <v>3.5511166316814058E-2</v>
      </c>
      <c r="W350" s="114">
        <f>IF(I350&lt;&gt;"",MAX(R$13:R350),"")</f>
        <v>96063.739812845815</v>
      </c>
      <c r="X350" s="115">
        <f t="shared" si="91"/>
        <v>0.62535164947892896</v>
      </c>
    </row>
    <row r="351" spans="2:24">
      <c r="B351" s="8">
        <f t="shared" si="94"/>
        <v>340</v>
      </c>
      <c r="D351" s="3">
        <v>44330</v>
      </c>
      <c r="E351" s="4">
        <v>49682.980469000002</v>
      </c>
      <c r="F351" s="4">
        <v>51438.117187999997</v>
      </c>
      <c r="G351" s="4">
        <v>48868.578125</v>
      </c>
      <c r="H351" s="4">
        <v>49880.535155999998</v>
      </c>
      <c r="I351" s="5">
        <v>55737497453</v>
      </c>
      <c r="J351" s="37">
        <v>49880.535155999998</v>
      </c>
      <c r="L351" s="51">
        <f t="shared" si="83"/>
        <v>3.3056383715701632E-3</v>
      </c>
      <c r="M351" s="71">
        <f t="shared" si="92"/>
        <v>3.3056383715701632E-3</v>
      </c>
      <c r="N351" s="71" t="str">
        <f t="shared" si="93"/>
        <v/>
      </c>
      <c r="O351" s="75">
        <f t="shared" si="84"/>
        <v>2.7714013354699394E-2</v>
      </c>
      <c r="P351" s="71" t="str">
        <f t="shared" si="85"/>
        <v/>
      </c>
      <c r="Q351" s="80">
        <f t="shared" si="86"/>
        <v>1331.6176022740228</v>
      </c>
      <c r="R351" s="80">
        <f t="shared" si="87"/>
        <v>37238.791195778424</v>
      </c>
      <c r="S351" s="81">
        <f t="shared" si="88"/>
        <v>1.8092859470701939E-3</v>
      </c>
      <c r="T351" s="81">
        <f t="shared" si="89"/>
        <v>3.4694784908106291E-2</v>
      </c>
      <c r="U351" s="114">
        <f>IF(H351&lt;&gt;"",MAX(Q$13:Q351),"")</f>
        <v>1378.1524783255898</v>
      </c>
      <c r="V351" s="115">
        <f t="shared" si="90"/>
        <v>3.376613022392505E-2</v>
      </c>
      <c r="W351" s="114">
        <f>IF(I351&lt;&gt;"",MAX(R$13:R351),"")</f>
        <v>96063.739812845815</v>
      </c>
      <c r="X351" s="115">
        <f t="shared" si="91"/>
        <v>0.61235330554142364</v>
      </c>
    </row>
    <row r="352" spans="2:24">
      <c r="B352" s="8">
        <f t="shared" si="94"/>
        <v>341</v>
      </c>
      <c r="D352" s="3">
        <v>44331</v>
      </c>
      <c r="E352" s="4">
        <v>49855.496094000002</v>
      </c>
      <c r="F352" s="4">
        <v>50639.664062999997</v>
      </c>
      <c r="G352" s="4">
        <v>46664.140625</v>
      </c>
      <c r="H352" s="4">
        <v>46760.1875</v>
      </c>
      <c r="I352" s="5">
        <v>59161047474</v>
      </c>
      <c r="J352" s="37">
        <v>46760.1875</v>
      </c>
      <c r="L352" s="51">
        <f t="shared" si="83"/>
        <v>-6.2556418976684958E-2</v>
      </c>
      <c r="M352" s="71" t="str">
        <f t="shared" si="92"/>
        <v/>
      </c>
      <c r="N352" s="71">
        <f t="shared" si="93"/>
        <v>-6.2556418976684958E-2</v>
      </c>
      <c r="O352" s="75" t="str">
        <f t="shared" si="84"/>
        <v/>
      </c>
      <c r="P352" s="71">
        <f t="shared" si="85"/>
        <v>2.4302029772152962E-2</v>
      </c>
      <c r="Q352" s="80">
        <f t="shared" si="86"/>
        <v>1332.3096208289214</v>
      </c>
      <c r="R352" s="80">
        <f t="shared" si="87"/>
        <v>37609.891043604963</v>
      </c>
      <c r="S352" s="81">
        <f t="shared" si="88"/>
        <v>5.1968264291257782E-4</v>
      </c>
      <c r="T352" s="81">
        <f t="shared" si="89"/>
        <v>9.9654106889648375E-3</v>
      </c>
      <c r="U352" s="114">
        <f>IF(H352&lt;&gt;"",MAX(Q$13:Q352),"")</f>
        <v>1378.1524783255898</v>
      </c>
      <c r="V352" s="115">
        <f t="shared" si="90"/>
        <v>3.3263995252808209E-2</v>
      </c>
      <c r="W352" s="114">
        <f>IF(I352&lt;&gt;"",MAX(R$13:R352),"")</f>
        <v>96063.739812845815</v>
      </c>
      <c r="X352" s="115">
        <f t="shared" si="91"/>
        <v>0.60849024702892418</v>
      </c>
    </row>
    <row r="353" spans="2:24">
      <c r="B353" s="8">
        <f t="shared" si="94"/>
        <v>342</v>
      </c>
      <c r="D353" s="3">
        <v>44332</v>
      </c>
      <c r="E353" s="4">
        <v>46716.636719000002</v>
      </c>
      <c r="F353" s="4">
        <v>49720.042969000002</v>
      </c>
      <c r="G353" s="4">
        <v>43963.351562999997</v>
      </c>
      <c r="H353" s="4">
        <v>46456.058594000002</v>
      </c>
      <c r="I353" s="5">
        <v>64047871555</v>
      </c>
      <c r="J353" s="37">
        <v>46456.058594000002</v>
      </c>
      <c r="L353" s="51">
        <f t="shared" si="83"/>
        <v>-6.5040138258640745E-3</v>
      </c>
      <c r="M353" s="71" t="str">
        <f t="shared" si="92"/>
        <v/>
      </c>
      <c r="N353" s="71">
        <f t="shared" si="93"/>
        <v>-6.5040138258640745E-3</v>
      </c>
      <c r="O353" s="75" t="str">
        <f t="shared" si="84"/>
        <v/>
      </c>
      <c r="P353" s="71">
        <f t="shared" si="85"/>
        <v>2.4302029772152962E-2</v>
      </c>
      <c r="Q353" s="80">
        <f t="shared" si="86"/>
        <v>1319.2069474695741</v>
      </c>
      <c r="R353" s="80">
        <f t="shared" si="87"/>
        <v>30517.154717577421</v>
      </c>
      <c r="S353" s="81">
        <f t="shared" si="88"/>
        <v>-9.8345558378504228E-3</v>
      </c>
      <c r="T353" s="81">
        <f t="shared" si="89"/>
        <v>-0.18858699478294716</v>
      </c>
      <c r="U353" s="114">
        <f>IF(H353&lt;&gt;"",MAX(Q$13:Q353),"")</f>
        <v>1378.1524783255898</v>
      </c>
      <c r="V353" s="115">
        <f t="shared" si="90"/>
        <v>4.2771414471954983E-2</v>
      </c>
      <c r="W353" s="114">
        <f>IF(I353&lt;&gt;"",MAX(R$13:R353),"")</f>
        <v>96063.739812845815</v>
      </c>
      <c r="X353" s="115">
        <f t="shared" si="91"/>
        <v>0.68232389476995348</v>
      </c>
    </row>
    <row r="354" spans="2:24">
      <c r="B354" s="8">
        <f t="shared" si="94"/>
        <v>343</v>
      </c>
      <c r="D354" s="3">
        <v>44333</v>
      </c>
      <c r="E354" s="4">
        <v>46415.898437999997</v>
      </c>
      <c r="F354" s="4">
        <v>46623.558594000002</v>
      </c>
      <c r="G354" s="4">
        <v>42207.289062999997</v>
      </c>
      <c r="H354" s="4">
        <v>43537.511719000002</v>
      </c>
      <c r="I354" s="5">
        <v>74903638450</v>
      </c>
      <c r="J354" s="37">
        <v>43537.511719000002</v>
      </c>
      <c r="L354" s="51">
        <f t="shared" si="83"/>
        <v>-6.28238159527581E-2</v>
      </c>
      <c r="M354" s="71" t="str">
        <f t="shared" si="92"/>
        <v/>
      </c>
      <c r="N354" s="71">
        <f t="shared" si="93"/>
        <v>-6.28238159527581E-2</v>
      </c>
      <c r="O354" s="75" t="str">
        <f t="shared" si="84"/>
        <v/>
      </c>
      <c r="P354" s="71">
        <f t="shared" si="85"/>
        <v>2.4302029772152962E-2</v>
      </c>
      <c r="Q354" s="80">
        <f t="shared" si="86"/>
        <v>1317.8580552291808</v>
      </c>
      <c r="R354" s="80">
        <f t="shared" si="87"/>
        <v>29918.790857083015</v>
      </c>
      <c r="S354" s="81">
        <f t="shared" si="88"/>
        <v>-1.022502377644896E-3</v>
      </c>
      <c r="T354" s="81">
        <f t="shared" si="89"/>
        <v>-1.9607459018771367E-2</v>
      </c>
      <c r="U354" s="114">
        <f>IF(H354&lt;&gt;"",MAX(Q$13:Q354),"")</f>
        <v>1378.1524783255898</v>
      </c>
      <c r="V354" s="115">
        <f t="shared" si="90"/>
        <v>4.3750182976607044E-2</v>
      </c>
      <c r="W354" s="114">
        <f>IF(I354&lt;&gt;"",MAX(R$13:R354),"")</f>
        <v>96063.739812845815</v>
      </c>
      <c r="X354" s="115">
        <f t="shared" si="91"/>
        <v>0.68855271598449441</v>
      </c>
    </row>
    <row r="355" spans="2:24">
      <c r="B355" s="8">
        <f t="shared" si="94"/>
        <v>344</v>
      </c>
      <c r="D355" s="3">
        <v>44334</v>
      </c>
      <c r="E355" s="4">
        <v>43488.058594000002</v>
      </c>
      <c r="F355" s="4">
        <v>45812.457030999998</v>
      </c>
      <c r="G355" s="4">
        <v>42367.832030999998</v>
      </c>
      <c r="H355" s="4">
        <v>42909.402344000002</v>
      </c>
      <c r="I355" s="5">
        <v>56187365084</v>
      </c>
      <c r="J355" s="37">
        <v>42909.402344000002</v>
      </c>
      <c r="L355" s="51">
        <f t="shared" si="83"/>
        <v>-1.4426855146291939E-2</v>
      </c>
      <c r="M355" s="71" t="str">
        <f t="shared" si="92"/>
        <v/>
      </c>
      <c r="N355" s="71">
        <f t="shared" si="93"/>
        <v>-1.4426855146291939E-2</v>
      </c>
      <c r="O355" s="75" t="str">
        <f t="shared" si="84"/>
        <v/>
      </c>
      <c r="P355" s="71">
        <f t="shared" si="85"/>
        <v>2.4302029772152962E-2</v>
      </c>
      <c r="Q355" s="80">
        <f t="shared" si="86"/>
        <v>1304.842106824053</v>
      </c>
      <c r="R355" s="80">
        <f t="shared" si="87"/>
        <v>24252.378051848493</v>
      </c>
      <c r="S355" s="81">
        <f t="shared" si="88"/>
        <v>-9.876593578102999E-3</v>
      </c>
      <c r="T355" s="81">
        <f t="shared" si="89"/>
        <v>-0.18939310857520997</v>
      </c>
      <c r="U355" s="114">
        <f>IF(H355&lt;&gt;"",MAX(Q$13:Q355),"")</f>
        <v>1378.1524783255898</v>
      </c>
      <c r="V355" s="115">
        <f t="shared" si="90"/>
        <v>5.3194673778482415E-2</v>
      </c>
      <c r="W355" s="114">
        <f>IF(I355&lt;&gt;"",MAX(R$13:R355),"")</f>
        <v>96063.739812845815</v>
      </c>
      <c r="X355" s="115">
        <f t="shared" si="91"/>
        <v>0.74753868526149736</v>
      </c>
    </row>
    <row r="356" spans="2:24">
      <c r="B356" s="8">
        <f t="shared" si="94"/>
        <v>345</v>
      </c>
      <c r="D356" s="3">
        <v>44335</v>
      </c>
      <c r="E356" s="4">
        <v>42944.976562999997</v>
      </c>
      <c r="F356" s="4">
        <v>43546.117187999997</v>
      </c>
      <c r="G356" s="4">
        <v>30681.496093999998</v>
      </c>
      <c r="H356" s="4">
        <v>37002.441405999998</v>
      </c>
      <c r="I356" s="5">
        <v>126358098747</v>
      </c>
      <c r="J356" s="37">
        <v>37002.441405999998</v>
      </c>
      <c r="L356" s="51">
        <f t="shared" si="83"/>
        <v>-0.13766122610248777</v>
      </c>
      <c r="M356" s="71" t="str">
        <f t="shared" si="92"/>
        <v/>
      </c>
      <c r="N356" s="71">
        <f t="shared" si="93"/>
        <v>-0.13766122610248777</v>
      </c>
      <c r="O356" s="75" t="str">
        <f t="shared" si="84"/>
        <v/>
      </c>
      <c r="P356" s="71">
        <f t="shared" si="85"/>
        <v>2.4302029772152962E-2</v>
      </c>
      <c r="Q356" s="80">
        <f t="shared" si="86"/>
        <v>1301.8826466169664</v>
      </c>
      <c r="R356" s="80">
        <f t="shared" si="87"/>
        <v>23197.588398778051</v>
      </c>
      <c r="S356" s="81">
        <f t="shared" si="88"/>
        <v>-2.2680600140118079E-3</v>
      </c>
      <c r="T356" s="81">
        <f t="shared" si="89"/>
        <v>-4.3492215518636357E-2</v>
      </c>
      <c r="U356" s="114">
        <f>IF(H356&lt;&gt;"",MAX(Q$13:Q356),"")</f>
        <v>1378.1524783255898</v>
      </c>
      <c r="V356" s="115">
        <f t="shared" si="90"/>
        <v>5.5342085079938763E-2</v>
      </c>
      <c r="W356" s="114">
        <f>IF(I356&lt;&gt;"",MAX(R$13:R356),"")</f>
        <v>96063.739812845815</v>
      </c>
      <c r="X356" s="115">
        <f t="shared" si="91"/>
        <v>0.75851878717222265</v>
      </c>
    </row>
    <row r="357" spans="2:24">
      <c r="B357" s="8">
        <f t="shared" si="94"/>
        <v>346</v>
      </c>
      <c r="D357" s="3">
        <v>44336</v>
      </c>
      <c r="E357" s="4">
        <v>36753.667969000002</v>
      </c>
      <c r="F357" s="4">
        <v>42462.984375</v>
      </c>
      <c r="G357" s="4">
        <v>35050.617187999997</v>
      </c>
      <c r="H357" s="4">
        <v>40782.738280999998</v>
      </c>
      <c r="I357" s="5">
        <v>88281943359</v>
      </c>
      <c r="J357" s="37">
        <v>40782.738280999998</v>
      </c>
      <c r="L357" s="51">
        <f t="shared" si="83"/>
        <v>0.10216344466360039</v>
      </c>
      <c r="M357" s="71">
        <f t="shared" si="92"/>
        <v>0.10216344466360039</v>
      </c>
      <c r="N357" s="71" t="str">
        <f t="shared" si="93"/>
        <v/>
      </c>
      <c r="O357" s="75">
        <f t="shared" si="84"/>
        <v>2.7714013354699394E-2</v>
      </c>
      <c r="P357" s="71" t="str">
        <f t="shared" si="85"/>
        <v/>
      </c>
      <c r="Q357" s="80">
        <f t="shared" si="86"/>
        <v>1273.7074897783341</v>
      </c>
      <c r="R357" s="80">
        <f t="shared" si="87"/>
        <v>13570.513915639893</v>
      </c>
      <c r="S357" s="81">
        <f t="shared" si="88"/>
        <v>-2.1641856055034991E-2</v>
      </c>
      <c r="T357" s="81">
        <f t="shared" si="89"/>
        <v>-0.41500324592556659</v>
      </c>
      <c r="U357" s="114">
        <f>IF(H357&lt;&gt;"",MAX(Q$13:Q357),"")</f>
        <v>1378.1524783255898</v>
      </c>
      <c r="V357" s="115">
        <f t="shared" si="90"/>
        <v>7.5786235695888271E-2</v>
      </c>
      <c r="W357" s="114">
        <f>IF(I357&lt;&gt;"",MAX(R$13:R357),"")</f>
        <v>96063.739812845815</v>
      </c>
      <c r="X357" s="115">
        <f t="shared" si="91"/>
        <v>0.85873427432579286</v>
      </c>
    </row>
    <row r="358" spans="2:24">
      <c r="B358" s="8">
        <f t="shared" si="94"/>
        <v>347</v>
      </c>
      <c r="D358" s="3">
        <v>44337</v>
      </c>
      <c r="E358" s="4">
        <v>40596.949219000002</v>
      </c>
      <c r="F358" s="4">
        <v>42172.171875</v>
      </c>
      <c r="G358" s="4">
        <v>33616.453125</v>
      </c>
      <c r="H358" s="4">
        <v>37304.691405999998</v>
      </c>
      <c r="I358" s="5">
        <v>82051616861</v>
      </c>
      <c r="J358" s="37">
        <v>37304.691405999998</v>
      </c>
      <c r="L358" s="51">
        <f t="shared" si="83"/>
        <v>-8.5282328298695087E-2</v>
      </c>
      <c r="M358" s="71" t="str">
        <f t="shared" si="92"/>
        <v/>
      </c>
      <c r="N358" s="71">
        <f t="shared" si="93"/>
        <v>-8.5282328298695087E-2</v>
      </c>
      <c r="O358" s="75" t="str">
        <f t="shared" si="84"/>
        <v/>
      </c>
      <c r="P358" s="71">
        <f t="shared" si="85"/>
        <v>2.4302029772152962E-2</v>
      </c>
      <c r="Q358" s="80">
        <f t="shared" si="86"/>
        <v>1294.1647797473884</v>
      </c>
      <c r="R358" s="80">
        <f t="shared" si="87"/>
        <v>17750.084679158714</v>
      </c>
      <c r="S358" s="81">
        <f t="shared" si="88"/>
        <v>1.6061215100976245E-2</v>
      </c>
      <c r="T358" s="81">
        <f t="shared" si="89"/>
        <v>0.3079891291885346</v>
      </c>
      <c r="U358" s="114">
        <f>IF(H358&lt;&gt;"",MAX(Q$13:Q358),"")</f>
        <v>1378.1524783255898</v>
      </c>
      <c r="V358" s="115">
        <f t="shared" si="90"/>
        <v>6.0942239628116956E-2</v>
      </c>
      <c r="W358" s="114">
        <f>IF(I358&lt;&gt;"",MAX(R$13:R358),"")</f>
        <v>96063.739812845815</v>
      </c>
      <c r="X358" s="115">
        <f t="shared" si="91"/>
        <v>0.81522596649120738</v>
      </c>
    </row>
    <row r="359" spans="2:24">
      <c r="B359" s="8">
        <f t="shared" si="94"/>
        <v>348</v>
      </c>
      <c r="D359" s="3">
        <v>44338</v>
      </c>
      <c r="E359" s="4">
        <v>37371.03125</v>
      </c>
      <c r="F359" s="4">
        <v>38831.054687999997</v>
      </c>
      <c r="G359" s="4">
        <v>35383.683594000002</v>
      </c>
      <c r="H359" s="4">
        <v>37536.632812999997</v>
      </c>
      <c r="I359" s="5">
        <v>57377273240</v>
      </c>
      <c r="J359" s="37">
        <v>37536.632812999997</v>
      </c>
      <c r="L359" s="51">
        <f t="shared" si="83"/>
        <v>6.2174862800954411E-3</v>
      </c>
      <c r="M359" s="71">
        <f t="shared" si="92"/>
        <v>6.2174862800954411E-3</v>
      </c>
      <c r="N359" s="71" t="str">
        <f t="shared" si="93"/>
        <v/>
      </c>
      <c r="O359" s="75">
        <f t="shared" si="84"/>
        <v>2.7714013354699394E-2</v>
      </c>
      <c r="P359" s="71" t="str">
        <f t="shared" si="85"/>
        <v/>
      </c>
      <c r="Q359" s="80">
        <f t="shared" si="86"/>
        <v>1276.8135006394186</v>
      </c>
      <c r="R359" s="80">
        <f t="shared" si="87"/>
        <v>13186.571196273884</v>
      </c>
      <c r="S359" s="81">
        <f t="shared" si="88"/>
        <v>-1.3407318279328062E-2</v>
      </c>
      <c r="T359" s="81">
        <f t="shared" si="89"/>
        <v>-0.25709812462151715</v>
      </c>
      <c r="U359" s="114">
        <f>IF(H359&lt;&gt;"",MAX(Q$13:Q359),"")</f>
        <v>1378.1524783255898</v>
      </c>
      <c r="V359" s="115">
        <f t="shared" si="90"/>
        <v>7.3532485904095779E-2</v>
      </c>
      <c r="W359" s="114">
        <f>IF(I359&lt;&gt;"",MAX(R$13:R359),"")</f>
        <v>96063.739812845815</v>
      </c>
      <c r="X359" s="115">
        <f t="shared" si="91"/>
        <v>0.86273102398507129</v>
      </c>
    </row>
    <row r="360" spans="2:24">
      <c r="B360" s="8">
        <f t="shared" si="94"/>
        <v>349</v>
      </c>
      <c r="D360" s="3">
        <v>44339</v>
      </c>
      <c r="E360" s="4">
        <v>37531.449219000002</v>
      </c>
      <c r="F360" s="4">
        <v>38289.21875</v>
      </c>
      <c r="G360" s="4">
        <v>31227.339843999998</v>
      </c>
      <c r="H360" s="4">
        <v>34770.582030999998</v>
      </c>
      <c r="I360" s="5">
        <v>78469274361</v>
      </c>
      <c r="J360" s="37">
        <v>34770.582030999998</v>
      </c>
      <c r="L360" s="51">
        <f t="shared" si="83"/>
        <v>-7.3689368883456119E-2</v>
      </c>
      <c r="M360" s="71" t="str">
        <f t="shared" si="92"/>
        <v/>
      </c>
      <c r="N360" s="71">
        <f t="shared" si="93"/>
        <v>-7.3689368883456119E-2</v>
      </c>
      <c r="O360" s="75" t="str">
        <f t="shared" si="84"/>
        <v/>
      </c>
      <c r="P360" s="71">
        <f t="shared" si="85"/>
        <v>2.4302029772152962E-2</v>
      </c>
      <c r="Q360" s="80">
        <f t="shared" si="86"/>
        <v>1278.0615310633077</v>
      </c>
      <c r="R360" s="80">
        <f t="shared" si="87"/>
        <v>13433.735972937819</v>
      </c>
      <c r="S360" s="81">
        <f t="shared" si="88"/>
        <v>9.7745710181174061E-4</v>
      </c>
      <c r="T360" s="81">
        <f t="shared" si="89"/>
        <v>1.8743672861204042E-2</v>
      </c>
      <c r="U360" s="114">
        <f>IF(H360&lt;&gt;"",MAX(Q$13:Q360),"")</f>
        <v>1378.1524783255898</v>
      </c>
      <c r="V360" s="115">
        <f t="shared" si="90"/>
        <v>7.2626903652844965E-2</v>
      </c>
      <c r="W360" s="114">
        <f>IF(I360&lt;&gt;"",MAX(R$13:R360),"")</f>
        <v>96063.739812845815</v>
      </c>
      <c r="X360" s="115">
        <f t="shared" si="91"/>
        <v>0.86015809920465502</v>
      </c>
    </row>
    <row r="361" spans="2:24">
      <c r="B361" s="8">
        <f t="shared" si="94"/>
        <v>350</v>
      </c>
      <c r="D361" s="3">
        <v>44340</v>
      </c>
      <c r="E361" s="4">
        <v>34700.363280999998</v>
      </c>
      <c r="F361" s="4">
        <v>39835.140625</v>
      </c>
      <c r="G361" s="4">
        <v>34551.082030999998</v>
      </c>
      <c r="H361" s="4">
        <v>38705.980469000002</v>
      </c>
      <c r="I361" s="5">
        <v>67359584098</v>
      </c>
      <c r="J361" s="37">
        <v>38705.980469000002</v>
      </c>
      <c r="L361" s="51">
        <f t="shared" si="83"/>
        <v>0.11318183959334838</v>
      </c>
      <c r="M361" s="71">
        <f t="shared" si="92"/>
        <v>0.11318183959334838</v>
      </c>
      <c r="N361" s="71" t="str">
        <f t="shared" si="93"/>
        <v/>
      </c>
      <c r="O361" s="75">
        <f t="shared" si="84"/>
        <v>2.7714013354699394E-2</v>
      </c>
      <c r="P361" s="71" t="str">
        <f t="shared" si="85"/>
        <v/>
      </c>
      <c r="Q361" s="80">
        <f t="shared" si="86"/>
        <v>1263.2554722289512</v>
      </c>
      <c r="R361" s="80">
        <f t="shared" si="87"/>
        <v>10449.442661230523</v>
      </c>
      <c r="S361" s="81">
        <f t="shared" si="88"/>
        <v>-1.1584777786119771E-2</v>
      </c>
      <c r="T361" s="81">
        <f t="shared" si="89"/>
        <v>-0.22214917114041366</v>
      </c>
      <c r="U361" s="114">
        <f>IF(H361&lt;&gt;"",MAX(Q$13:Q361),"")</f>
        <v>1378.1524783255898</v>
      </c>
      <c r="V361" s="115">
        <f t="shared" si="90"/>
        <v>8.3370314898852604E-2</v>
      </c>
      <c r="W361" s="114">
        <f>IF(I361&lt;&gt;"",MAX(R$13:R361),"")</f>
        <v>96063.739812845815</v>
      </c>
      <c r="X361" s="115">
        <f t="shared" si="91"/>
        <v>0.89122386155704081</v>
      </c>
    </row>
    <row r="362" spans="2:24">
      <c r="B362" s="8">
        <f t="shared" si="94"/>
        <v>351</v>
      </c>
      <c r="D362" s="3">
        <v>44341</v>
      </c>
      <c r="E362" s="4">
        <v>38795.78125</v>
      </c>
      <c r="F362" s="4">
        <v>39776.351562999997</v>
      </c>
      <c r="G362" s="4">
        <v>36581.429687999997</v>
      </c>
      <c r="H362" s="4">
        <v>38402.222655999998</v>
      </c>
      <c r="I362" s="5">
        <v>56211915803</v>
      </c>
      <c r="J362" s="37">
        <v>38402.222655999998</v>
      </c>
      <c r="L362" s="51">
        <f t="shared" si="83"/>
        <v>-7.847826338962971E-3</v>
      </c>
      <c r="M362" s="71" t="str">
        <f t="shared" si="92"/>
        <v/>
      </c>
      <c r="N362" s="71">
        <f t="shared" si="93"/>
        <v>-7.847826338962971E-3</v>
      </c>
      <c r="O362" s="75" t="str">
        <f t="shared" si="84"/>
        <v/>
      </c>
      <c r="P362" s="71">
        <f t="shared" si="85"/>
        <v>2.4302029772152962E-2</v>
      </c>
      <c r="Q362" s="80">
        <f t="shared" si="86"/>
        <v>1285.7331172028605</v>
      </c>
      <c r="R362" s="80">
        <f t="shared" si="87"/>
        <v>14014.854776223507</v>
      </c>
      <c r="S362" s="81">
        <f t="shared" si="88"/>
        <v>1.7793427749217328E-2</v>
      </c>
      <c r="T362" s="81">
        <f t="shared" si="89"/>
        <v>0.34120596002898407</v>
      </c>
      <c r="U362" s="114">
        <f>IF(H362&lt;&gt;"",MAX(Q$13:Q362),"")</f>
        <v>1378.1524783255898</v>
      </c>
      <c r="V362" s="115">
        <f t="shared" si="90"/>
        <v>6.7060330824217473E-2</v>
      </c>
      <c r="W362" s="114">
        <f>IF(I362&lt;&gt;"",MAX(R$13:R362),"")</f>
        <v>96063.739812845815</v>
      </c>
      <c r="X362" s="115">
        <f t="shared" si="91"/>
        <v>0.85410879481136526</v>
      </c>
    </row>
    <row r="363" spans="2:24">
      <c r="B363" s="8">
        <f t="shared" si="94"/>
        <v>352</v>
      </c>
      <c r="D363" s="3">
        <v>44342</v>
      </c>
      <c r="E363" s="4">
        <v>38392.625</v>
      </c>
      <c r="F363" s="4">
        <v>40782.078125</v>
      </c>
      <c r="G363" s="4">
        <v>37905.835937999997</v>
      </c>
      <c r="H363" s="4">
        <v>39294.199219000002</v>
      </c>
      <c r="I363" s="5">
        <v>51346735160</v>
      </c>
      <c r="J363" s="37">
        <v>39294.199219000002</v>
      </c>
      <c r="L363" s="51">
        <f t="shared" si="83"/>
        <v>2.32272118983885E-2</v>
      </c>
      <c r="M363" s="71">
        <f t="shared" si="92"/>
        <v>2.32272118983885E-2</v>
      </c>
      <c r="N363" s="71" t="str">
        <f t="shared" si="93"/>
        <v/>
      </c>
      <c r="O363" s="75">
        <f t="shared" si="84"/>
        <v>2.7714013354699394E-2</v>
      </c>
      <c r="P363" s="71" t="str">
        <f t="shared" si="85"/>
        <v/>
      </c>
      <c r="Q363" s="80">
        <f t="shared" si="86"/>
        <v>1284.1468253807295</v>
      </c>
      <c r="R363" s="80">
        <f t="shared" si="87"/>
        <v>13683.282778241724</v>
      </c>
      <c r="S363" s="81">
        <f t="shared" si="88"/>
        <v>-1.2337644577297135E-3</v>
      </c>
      <c r="T363" s="81">
        <f t="shared" si="89"/>
        <v>-2.3658611043497979E-2</v>
      </c>
      <c r="U363" s="114">
        <f>IF(H363&lt;&gt;"",MAX(Q$13:Q363),"")</f>
        <v>1378.1524783255898</v>
      </c>
      <c r="V363" s="115">
        <f t="shared" si="90"/>
        <v>6.8211358629252761E-2</v>
      </c>
      <c r="W363" s="114">
        <f>IF(I363&lt;&gt;"",MAX(R$13:R363),"")</f>
        <v>96063.739812845815</v>
      </c>
      <c r="X363" s="115">
        <f t="shared" si="91"/>
        <v>0.8575603780895904</v>
      </c>
    </row>
    <row r="364" spans="2:24">
      <c r="B364" s="8">
        <f t="shared" si="94"/>
        <v>353</v>
      </c>
      <c r="D364" s="3">
        <v>44343</v>
      </c>
      <c r="E364" s="4">
        <v>39316.890625</v>
      </c>
      <c r="F364" s="4">
        <v>40379.617187999997</v>
      </c>
      <c r="G364" s="4">
        <v>37247.902344000002</v>
      </c>
      <c r="H364" s="4">
        <v>38436.96875</v>
      </c>
      <c r="I364" s="5">
        <v>43210968721</v>
      </c>
      <c r="J364" s="37">
        <v>38436.96875</v>
      </c>
      <c r="L364" s="51">
        <f t="shared" si="83"/>
        <v>-2.1815700180638942E-2</v>
      </c>
      <c r="M364" s="71" t="str">
        <f t="shared" si="92"/>
        <v/>
      </c>
      <c r="N364" s="71">
        <f t="shared" si="93"/>
        <v>-2.1815700180638942E-2</v>
      </c>
      <c r="O364" s="75" t="str">
        <f t="shared" si="84"/>
        <v/>
      </c>
      <c r="P364" s="71">
        <f t="shared" si="85"/>
        <v>2.4302029772152962E-2</v>
      </c>
      <c r="Q364" s="80">
        <f t="shared" si="86"/>
        <v>1288.8359808839577</v>
      </c>
      <c r="R364" s="80">
        <f t="shared" si="87"/>
        <v>14641.41896821837</v>
      </c>
      <c r="S364" s="81">
        <f t="shared" si="88"/>
        <v>3.651572710027029E-3</v>
      </c>
      <c r="T364" s="81">
        <f t="shared" si="89"/>
        <v>7.0022391958471486E-2</v>
      </c>
      <c r="U364" s="114">
        <f>IF(H364&lt;&gt;"",MAX(Q$13:Q364),"")</f>
        <v>1378.1524783255898</v>
      </c>
      <c r="V364" s="115">
        <f t="shared" si="90"/>
        <v>6.4808864654910092E-2</v>
      </c>
      <c r="W364" s="114">
        <f>IF(I364&lt;&gt;"",MAX(R$13:R364),"")</f>
        <v>96063.739812845815</v>
      </c>
      <c r="X364" s="115">
        <f t="shared" si="91"/>
        <v>0.8475864150537632</v>
      </c>
    </row>
    <row r="365" spans="2:24">
      <c r="B365" s="8">
        <f t="shared" si="94"/>
        <v>354</v>
      </c>
      <c r="D365" s="3">
        <v>44344</v>
      </c>
      <c r="E365" s="4">
        <v>38507.082030999998</v>
      </c>
      <c r="F365" s="4">
        <v>38856.96875</v>
      </c>
      <c r="G365" s="4">
        <v>34779.039062999997</v>
      </c>
      <c r="H365" s="4">
        <v>35697.605469000002</v>
      </c>
      <c r="I365" s="5">
        <v>55200191952</v>
      </c>
      <c r="J365" s="37">
        <v>35697.605469000002</v>
      </c>
      <c r="L365" s="51">
        <f t="shared" si="83"/>
        <v>-7.1268972816697418E-2</v>
      </c>
      <c r="M365" s="71" t="str">
        <f t="shared" si="92"/>
        <v/>
      </c>
      <c r="N365" s="71">
        <f t="shared" si="93"/>
        <v>-7.1268972816697418E-2</v>
      </c>
      <c r="O365" s="75" t="str">
        <f t="shared" si="84"/>
        <v/>
      </c>
      <c r="P365" s="71">
        <f t="shared" si="85"/>
        <v>2.4302029772152962E-2</v>
      </c>
      <c r="Q365" s="80">
        <f t="shared" si="86"/>
        <v>1284.415701915033</v>
      </c>
      <c r="R365" s="80">
        <f t="shared" si="87"/>
        <v>13678.49458339659</v>
      </c>
      <c r="S365" s="81">
        <f t="shared" si="88"/>
        <v>-3.4296675717363501E-3</v>
      </c>
      <c r="T365" s="81">
        <f t="shared" si="89"/>
        <v>-6.5767149134381531E-2</v>
      </c>
      <c r="U365" s="114">
        <f>IF(H365&lt;&gt;"",MAX(Q$13:Q365),"")</f>
        <v>1378.1524783255898</v>
      </c>
      <c r="V365" s="115">
        <f t="shared" si="90"/>
        <v>6.8016259365178411E-2</v>
      </c>
      <c r="W365" s="114">
        <f>IF(I365&lt;&gt;"",MAX(R$13:R365),"")</f>
        <v>96063.739812845815</v>
      </c>
      <c r="X365" s="115">
        <f t="shared" si="91"/>
        <v>0.85761022202502801</v>
      </c>
    </row>
    <row r="366" spans="2:24">
      <c r="B366" s="8">
        <f t="shared" si="94"/>
        <v>355</v>
      </c>
      <c r="D366" s="3">
        <v>44345</v>
      </c>
      <c r="E366" s="4">
        <v>35684.15625</v>
      </c>
      <c r="F366" s="4">
        <v>37234.5</v>
      </c>
      <c r="G366" s="4">
        <v>33693.929687999997</v>
      </c>
      <c r="H366" s="4">
        <v>34616.066405999998</v>
      </c>
      <c r="I366" s="5">
        <v>45231013335</v>
      </c>
      <c r="J366" s="37">
        <v>34616.066405999998</v>
      </c>
      <c r="L366" s="51">
        <f t="shared" si="83"/>
        <v>-3.0297243996917911E-2</v>
      </c>
      <c r="M366" s="71" t="str">
        <f t="shared" si="92"/>
        <v/>
      </c>
      <c r="N366" s="71">
        <f t="shared" si="93"/>
        <v>-3.0297243996917911E-2</v>
      </c>
      <c r="O366" s="75" t="str">
        <f t="shared" si="84"/>
        <v/>
      </c>
      <c r="P366" s="71">
        <f t="shared" si="85"/>
        <v>2.4302029772152962E-2</v>
      </c>
      <c r="Q366" s="80">
        <f t="shared" si="86"/>
        <v>1270.0247680820839</v>
      </c>
      <c r="R366" s="80">
        <f t="shared" si="87"/>
        <v>10739.636176518765</v>
      </c>
      <c r="S366" s="81">
        <f t="shared" si="88"/>
        <v>-1.1204264952143217E-2</v>
      </c>
      <c r="T366" s="81">
        <f t="shared" si="89"/>
        <v>-0.21485247436842281</v>
      </c>
      <c r="U366" s="114">
        <f>IF(H366&lt;&gt;"",MAX(Q$13:Q366),"")</f>
        <v>1378.1524783255898</v>
      </c>
      <c r="V366" s="115">
        <f t="shared" si="90"/>
        <v>7.8458452126340505E-2</v>
      </c>
      <c r="W366" s="114">
        <f>IF(I366&lt;&gt;"",MAX(R$13:R366),"")</f>
        <v>96063.739812845815</v>
      </c>
      <c r="X366" s="115">
        <f t="shared" si="91"/>
        <v>0.88820301814772107</v>
      </c>
    </row>
    <row r="367" spans="2:24">
      <c r="B367" s="8">
        <f t="shared" si="94"/>
        <v>356</v>
      </c>
      <c r="D367" s="3">
        <v>44346</v>
      </c>
      <c r="E367" s="4">
        <v>34607.40625</v>
      </c>
      <c r="F367" s="4">
        <v>36400.667969000002</v>
      </c>
      <c r="G367" s="4">
        <v>33520.738280999998</v>
      </c>
      <c r="H367" s="4">
        <v>35678.128905999998</v>
      </c>
      <c r="I367" s="5">
        <v>31646080921</v>
      </c>
      <c r="J367" s="37">
        <v>35678.128905999998</v>
      </c>
      <c r="L367" s="51">
        <f t="shared" si="83"/>
        <v>3.0681201253297541E-2</v>
      </c>
      <c r="M367" s="71">
        <f t="shared" si="92"/>
        <v>3.0681201253297541E-2</v>
      </c>
      <c r="N367" s="71" t="str">
        <f t="shared" si="93"/>
        <v/>
      </c>
      <c r="O367" s="75">
        <f t="shared" si="84"/>
        <v>2.7714013354699394E-2</v>
      </c>
      <c r="P367" s="71" t="str">
        <f t="shared" si="85"/>
        <v/>
      </c>
      <c r="Q367" s="80">
        <f t="shared" si="86"/>
        <v>1263.9755647050574</v>
      </c>
      <c r="R367" s="80">
        <f t="shared" si="87"/>
        <v>9758.7185156545602</v>
      </c>
      <c r="S367" s="81">
        <f t="shared" si="88"/>
        <v>-4.7630593741582183E-3</v>
      </c>
      <c r="T367" s="81">
        <f t="shared" si="89"/>
        <v>-9.1336209601670881E-2</v>
      </c>
      <c r="U367" s="114">
        <f>IF(H367&lt;&gt;"",MAX(Q$13:Q367),"")</f>
        <v>1378.1524783255898</v>
      </c>
      <c r="V367" s="115">
        <f t="shared" si="90"/>
        <v>8.2847809234616432E-2</v>
      </c>
      <c r="W367" s="114">
        <f>IF(I367&lt;&gt;"",MAX(R$13:R367),"")</f>
        <v>96063.739812845815</v>
      </c>
      <c r="X367" s="115">
        <f t="shared" si="91"/>
        <v>0.89841413071501508</v>
      </c>
    </row>
    <row r="368" spans="2:24">
      <c r="B368" s="8">
        <f t="shared" si="94"/>
        <v>357</v>
      </c>
      <c r="D368" s="3">
        <v>44347</v>
      </c>
      <c r="E368" s="4">
        <v>35658.59375</v>
      </c>
      <c r="F368" s="4">
        <v>37468.25</v>
      </c>
      <c r="G368" s="4">
        <v>34241.945312999997</v>
      </c>
      <c r="H368" s="4">
        <v>37332.855469000002</v>
      </c>
      <c r="I368" s="5">
        <v>39009847639</v>
      </c>
      <c r="J368" s="37">
        <v>37332.855469000002</v>
      </c>
      <c r="L368" s="51">
        <f t="shared" si="83"/>
        <v>4.637929773054128E-2</v>
      </c>
      <c r="M368" s="71">
        <f t="shared" si="92"/>
        <v>4.637929773054128E-2</v>
      </c>
      <c r="N368" s="71" t="str">
        <f t="shared" si="93"/>
        <v/>
      </c>
      <c r="O368" s="75">
        <f t="shared" si="84"/>
        <v>2.7714013354699394E-2</v>
      </c>
      <c r="P368" s="71" t="str">
        <f t="shared" si="85"/>
        <v/>
      </c>
      <c r="Q368" s="80">
        <f t="shared" si="86"/>
        <v>1270.0722518343707</v>
      </c>
      <c r="R368" s="80">
        <f t="shared" si="87"/>
        <v>10661.338637387453</v>
      </c>
      <c r="S368" s="81">
        <f t="shared" si="88"/>
        <v>4.823421670130168E-3</v>
      </c>
      <c r="T368" s="81">
        <f t="shared" si="89"/>
        <v>9.2493714239727742E-2</v>
      </c>
      <c r="U368" s="114">
        <f>IF(H368&lt;&gt;"",MAX(Q$13:Q368),"")</f>
        <v>1378.1524783255898</v>
      </c>
      <c r="V368" s="115">
        <f t="shared" si="90"/>
        <v>7.8423997482871433E-2</v>
      </c>
      <c r="W368" s="114">
        <f>IF(I368&lt;&gt;"",MAX(R$13:R368),"")</f>
        <v>96063.739812845815</v>
      </c>
      <c r="X368" s="115">
        <f t="shared" si="91"/>
        <v>0.88901807635057528</v>
      </c>
    </row>
    <row r="369" spans="2:24">
      <c r="B369" s="8">
        <f t="shared" si="94"/>
        <v>358</v>
      </c>
      <c r="D369" s="3">
        <v>44348</v>
      </c>
      <c r="E369" s="4">
        <v>37293.792969000002</v>
      </c>
      <c r="F369" s="4">
        <v>37896.734375</v>
      </c>
      <c r="G369" s="4">
        <v>35787.085937999997</v>
      </c>
      <c r="H369" s="4">
        <v>36684.925780999998</v>
      </c>
      <c r="I369" s="5">
        <v>34639423297</v>
      </c>
      <c r="J369" s="37">
        <v>36684.925780999998</v>
      </c>
      <c r="L369" s="51">
        <f t="shared" si="83"/>
        <v>-1.7355481649080517E-2</v>
      </c>
      <c r="M369" s="71" t="str">
        <f t="shared" si="92"/>
        <v/>
      </c>
      <c r="N369" s="71">
        <f t="shared" si="93"/>
        <v>-1.7355481649080517E-2</v>
      </c>
      <c r="O369" s="75" t="str">
        <f t="shared" si="84"/>
        <v/>
      </c>
      <c r="P369" s="71">
        <f t="shared" si="85"/>
        <v>2.4302029772152962E-2</v>
      </c>
      <c r="Q369" s="80">
        <f t="shared" si="86"/>
        <v>1279.3327738143262</v>
      </c>
      <c r="R369" s="80">
        <f t="shared" si="87"/>
        <v>12151.988919522495</v>
      </c>
      <c r="S369" s="81">
        <f t="shared" si="88"/>
        <v>7.2913347776715209E-3</v>
      </c>
      <c r="T369" s="81">
        <f t="shared" si="89"/>
        <v>0.13981830357658764</v>
      </c>
      <c r="U369" s="114">
        <f>IF(H369&lt;&gt;"",MAX(Q$13:Q369),"")</f>
        <v>1378.1524783255898</v>
      </c>
      <c r="V369" s="115">
        <f t="shared" si="90"/>
        <v>7.1704478325450793E-2</v>
      </c>
      <c r="W369" s="114">
        <f>IF(I369&lt;&gt;"",MAX(R$13:R369),"")</f>
        <v>96063.739812845815</v>
      </c>
      <c r="X369" s="115">
        <f t="shared" si="91"/>
        <v>0.87350077205824639</v>
      </c>
    </row>
    <row r="370" spans="2:24">
      <c r="B370" s="8">
        <f t="shared" si="94"/>
        <v>359</v>
      </c>
      <c r="D370" s="3">
        <v>44349</v>
      </c>
      <c r="E370" s="4">
        <v>36699.921875</v>
      </c>
      <c r="F370" s="4">
        <v>38231.339844000002</v>
      </c>
      <c r="G370" s="4">
        <v>35966.308594000002</v>
      </c>
      <c r="H370" s="4">
        <v>37575.179687999997</v>
      </c>
      <c r="I370" s="5">
        <v>33070867190</v>
      </c>
      <c r="J370" s="37">
        <v>37575.179687999997</v>
      </c>
      <c r="L370" s="51">
        <f t="shared" si="83"/>
        <v>2.4267567346724306E-2</v>
      </c>
      <c r="M370" s="71">
        <f t="shared" si="92"/>
        <v>2.4267567346724306E-2</v>
      </c>
      <c r="N370" s="71" t="str">
        <f t="shared" si="93"/>
        <v/>
      </c>
      <c r="O370" s="75">
        <f t="shared" si="84"/>
        <v>2.7714013354699394E-2</v>
      </c>
      <c r="P370" s="71" t="str">
        <f t="shared" si="85"/>
        <v/>
      </c>
      <c r="Q370" s="80">
        <f t="shared" si="86"/>
        <v>1275.8421498397299</v>
      </c>
      <c r="R370" s="80">
        <f t="shared" si="87"/>
        <v>11516.183982700835</v>
      </c>
      <c r="S370" s="81">
        <f t="shared" si="88"/>
        <v>-2.7284722521325744E-3</v>
      </c>
      <c r="T370" s="81">
        <f t="shared" si="89"/>
        <v>-5.2321059625080935E-2</v>
      </c>
      <c r="U370" s="114">
        <f>IF(H370&lt;&gt;"",MAX(Q$13:Q370),"")</f>
        <v>1378.1524783255898</v>
      </c>
      <c r="V370" s="115">
        <f t="shared" si="90"/>
        <v>7.4237306898118804E-2</v>
      </c>
      <c r="W370" s="114">
        <f>IF(I370&lt;&gt;"",MAX(R$13:R370),"")</f>
        <v>96063.739812845815</v>
      </c>
      <c r="X370" s="115">
        <f t="shared" si="91"/>
        <v>0.88011934570591355</v>
      </c>
    </row>
    <row r="371" spans="2:24">
      <c r="B371" s="8">
        <f t="shared" si="94"/>
        <v>360</v>
      </c>
      <c r="D371" s="3">
        <v>44350</v>
      </c>
      <c r="E371" s="4">
        <v>37599.410155999998</v>
      </c>
      <c r="F371" s="4">
        <v>39478.953125</v>
      </c>
      <c r="G371" s="4">
        <v>37243.972655999998</v>
      </c>
      <c r="H371" s="4">
        <v>39208.765625</v>
      </c>
      <c r="I371" s="5">
        <v>35460750427</v>
      </c>
      <c r="J371" s="37">
        <v>39208.765625</v>
      </c>
      <c r="L371" s="51">
        <f t="shared" si="83"/>
        <v>4.3475133068271221E-2</v>
      </c>
      <c r="M371" s="71">
        <f t="shared" si="92"/>
        <v>4.3475133068271221E-2</v>
      </c>
      <c r="N371" s="71" t="str">
        <f t="shared" si="93"/>
        <v/>
      </c>
      <c r="O371" s="75">
        <f t="shared" si="84"/>
        <v>2.7714013354699394E-2</v>
      </c>
      <c r="P371" s="71" t="str">
        <f t="shared" si="85"/>
        <v/>
      </c>
      <c r="Q371" s="80">
        <f t="shared" si="86"/>
        <v>1280.7096509594116</v>
      </c>
      <c r="R371" s="80">
        <f t="shared" si="87"/>
        <v>12358.69327255978</v>
      </c>
      <c r="S371" s="81">
        <f t="shared" si="88"/>
        <v>3.815128008032298E-3</v>
      </c>
      <c r="T371" s="81">
        <f t="shared" si="89"/>
        <v>7.3158720903081287E-2</v>
      </c>
      <c r="U371" s="114">
        <f>IF(H371&lt;&gt;"",MAX(Q$13:Q371),"")</f>
        <v>1378.1524783255898</v>
      </c>
      <c r="V371" s="115">
        <f t="shared" si="90"/>
        <v>7.0705403718874349E-2</v>
      </c>
      <c r="W371" s="114">
        <f>IF(I371&lt;&gt;"",MAX(R$13:R371),"")</f>
        <v>96063.739812845815</v>
      </c>
      <c r="X371" s="115">
        <f t="shared" si="91"/>
        <v>0.87134903037673372</v>
      </c>
    </row>
    <row r="372" spans="2:24">
      <c r="B372" s="8">
        <f t="shared" si="94"/>
        <v>361</v>
      </c>
      <c r="D372" s="3">
        <v>44351</v>
      </c>
      <c r="E372" s="4">
        <v>39242.484375</v>
      </c>
      <c r="F372" s="4">
        <v>39242.484375</v>
      </c>
      <c r="G372" s="4">
        <v>35717.722655999998</v>
      </c>
      <c r="H372" s="4">
        <v>36894.40625</v>
      </c>
      <c r="I372" s="5">
        <v>41831090187</v>
      </c>
      <c r="J372" s="37">
        <v>36894.40625</v>
      </c>
      <c r="L372" s="51">
        <f t="shared" si="83"/>
        <v>-5.9026580870588208E-2</v>
      </c>
      <c r="M372" s="71" t="str">
        <f t="shared" si="92"/>
        <v/>
      </c>
      <c r="N372" s="71">
        <f t="shared" si="93"/>
        <v>-5.9026580870588208E-2</v>
      </c>
      <c r="O372" s="75" t="str">
        <f t="shared" si="84"/>
        <v/>
      </c>
      <c r="P372" s="71">
        <f t="shared" si="85"/>
        <v>2.4302029772152962E-2</v>
      </c>
      <c r="Q372" s="80">
        <f t="shared" si="86"/>
        <v>1289.4630045673048</v>
      </c>
      <c r="R372" s="80">
        <f t="shared" si="87"/>
        <v>13978.463208392626</v>
      </c>
      <c r="S372" s="81">
        <f t="shared" si="88"/>
        <v>6.8347682094342943E-3</v>
      </c>
      <c r="T372" s="81">
        <f t="shared" si="89"/>
        <v>0.13106320386065806</v>
      </c>
      <c r="U372" s="114">
        <f>IF(H372&lt;&gt;"",MAX(Q$13:Q372),"")</f>
        <v>1378.1524783255898</v>
      </c>
      <c r="V372" s="115">
        <f t="shared" si="90"/>
        <v>6.435389055501306E-2</v>
      </c>
      <c r="W372" s="114">
        <f>IF(I372&lt;&gt;"",MAX(R$13:R372),"")</f>
        <v>96063.739812845815</v>
      </c>
      <c r="X372" s="115">
        <f t="shared" si="91"/>
        <v>0.85448762211812823</v>
      </c>
    </row>
    <row r="373" spans="2:24">
      <c r="B373" s="8">
        <f t="shared" si="94"/>
        <v>362</v>
      </c>
      <c r="D373" s="3">
        <v>44352</v>
      </c>
      <c r="E373" s="4">
        <v>36880.15625</v>
      </c>
      <c r="F373" s="4">
        <v>37917.714844000002</v>
      </c>
      <c r="G373" s="4">
        <v>34900.414062999997</v>
      </c>
      <c r="H373" s="4">
        <v>35551.957030999998</v>
      </c>
      <c r="I373" s="5">
        <v>35959473399</v>
      </c>
      <c r="J373" s="37">
        <v>35551.957030999998</v>
      </c>
      <c r="L373" s="51">
        <f t="shared" si="83"/>
        <v>-3.6386253512346478E-2</v>
      </c>
      <c r="M373" s="71" t="str">
        <f t="shared" si="92"/>
        <v/>
      </c>
      <c r="N373" s="71">
        <f t="shared" si="93"/>
        <v>-3.6386253512346478E-2</v>
      </c>
      <c r="O373" s="75" t="str">
        <f t="shared" si="84"/>
        <v/>
      </c>
      <c r="P373" s="71">
        <f t="shared" si="85"/>
        <v>2.4302029772152962E-2</v>
      </c>
      <c r="Q373" s="80">
        <f t="shared" si="86"/>
        <v>1277.4972694538383</v>
      </c>
      <c r="R373" s="80">
        <f t="shared" si="87"/>
        <v>11491.055847200852</v>
      </c>
      <c r="S373" s="81">
        <f t="shared" si="88"/>
        <v>-9.2796265352970142E-3</v>
      </c>
      <c r="T373" s="81">
        <f t="shared" si="89"/>
        <v>-0.17794569575419006</v>
      </c>
      <c r="U373" s="114">
        <f>IF(H373&lt;&gt;"",MAX(Q$13:Q373),"")</f>
        <v>1378.1524783255898</v>
      </c>
      <c r="V373" s="115">
        <f t="shared" si="90"/>
        <v>7.3036337019866115E-2</v>
      </c>
      <c r="W373" s="114">
        <f>IF(I373&lt;&gt;"",MAX(R$13:R373),"")</f>
        <v>96063.739812845815</v>
      </c>
      <c r="X373" s="115">
        <f t="shared" si="91"/>
        <v>0.88038092344116459</v>
      </c>
    </row>
    <row r="374" spans="2:24">
      <c r="B374" s="8">
        <f t="shared" si="94"/>
        <v>363</v>
      </c>
      <c r="D374" s="3">
        <v>44353</v>
      </c>
      <c r="E374" s="4">
        <v>35499.121094000002</v>
      </c>
      <c r="F374" s="4">
        <v>36398.59375</v>
      </c>
      <c r="G374" s="4">
        <v>35452.242187999997</v>
      </c>
      <c r="H374" s="4">
        <v>36232.136719000002</v>
      </c>
      <c r="I374" s="5">
        <v>30730074112</v>
      </c>
      <c r="J374" s="37">
        <v>36232.136719000002</v>
      </c>
      <c r="L374" s="51">
        <f t="shared" si="83"/>
        <v>1.9131990045074376E-2</v>
      </c>
      <c r="M374" s="71">
        <f t="shared" si="92"/>
        <v>1.9131990045074376E-2</v>
      </c>
      <c r="N374" s="71" t="str">
        <f t="shared" si="93"/>
        <v/>
      </c>
      <c r="O374" s="75">
        <f t="shared" si="84"/>
        <v>2.7714013354699394E-2</v>
      </c>
      <c r="P374" s="71" t="str">
        <f t="shared" si="85"/>
        <v/>
      </c>
      <c r="Q374" s="80">
        <f t="shared" si="86"/>
        <v>1270.1895781665798</v>
      </c>
      <c r="R374" s="80">
        <f t="shared" si="87"/>
        <v>10230.572429845672</v>
      </c>
      <c r="S374" s="81">
        <f t="shared" si="88"/>
        <v>-5.7203185180838556E-3</v>
      </c>
      <c r="T374" s="81">
        <f t="shared" si="89"/>
        <v>-0.10969256734247157</v>
      </c>
      <c r="U374" s="114">
        <f>IF(H374&lt;&gt;"",MAX(Q$13:Q374),"")</f>
        <v>1378.1524783255898</v>
      </c>
      <c r="V374" s="115">
        <f t="shared" si="90"/>
        <v>7.8338864426802268E-2</v>
      </c>
      <c r="W374" s="114">
        <f>IF(I374&lt;&gt;"",MAX(R$13:R374),"")</f>
        <v>96063.739812845815</v>
      </c>
      <c r="X374" s="115">
        <f t="shared" si="91"/>
        <v>0.89350224705203884</v>
      </c>
    </row>
    <row r="375" spans="2:24">
      <c r="B375" s="8">
        <f t="shared" si="94"/>
        <v>364</v>
      </c>
      <c r="J375" s="37"/>
      <c r="L375" s="51"/>
      <c r="M375" s="71"/>
      <c r="N375" s="71"/>
      <c r="O375" s="75"/>
      <c r="P375" s="71"/>
      <c r="S375" s="28"/>
      <c r="T375" s="57"/>
      <c r="U375" s="114"/>
      <c r="V375" s="115"/>
      <c r="W375" s="114"/>
      <c r="X375" s="114"/>
    </row>
    <row r="376" spans="2:24">
      <c r="B376" s="8">
        <f t="shared" si="94"/>
        <v>365</v>
      </c>
      <c r="J376" s="37"/>
      <c r="L376" s="51"/>
      <c r="M376" s="71"/>
      <c r="N376" s="71"/>
      <c r="O376" s="75"/>
      <c r="P376" s="71"/>
      <c r="S376" s="28"/>
      <c r="T376" s="57"/>
      <c r="U376" s="114"/>
      <c r="V376" s="115"/>
      <c r="W376" s="114"/>
      <c r="X376" s="114"/>
    </row>
    <row r="377" spans="2:24">
      <c r="B377" s="8">
        <f t="shared" si="94"/>
        <v>366</v>
      </c>
      <c r="J377" s="37"/>
      <c r="L377" s="51" t="str">
        <f t="shared" ref="L377:L394" si="95">IF(H377&lt;&gt;"",J377/J376-1,"")</f>
        <v/>
      </c>
      <c r="M377" s="71" t="str">
        <f t="shared" ref="M377:M393" si="96">IF($L377&gt;0,$L377,"")</f>
        <v/>
      </c>
      <c r="N377" s="71" t="str">
        <f t="shared" ref="N377:N393" si="97">IF($L377&lt;0,$L377,"")</f>
        <v/>
      </c>
      <c r="O377" s="75" t="str">
        <f t="shared" ref="O377:O432" si="98">IF(M377&lt;&gt;"",Q$4,"")</f>
        <v/>
      </c>
      <c r="P377" s="71" t="str">
        <f t="shared" ref="P377:P432" si="99">IF(N377&lt;&gt;"",Q$6,"")</f>
        <v/>
      </c>
      <c r="S377" s="28"/>
      <c r="T377" s="57"/>
      <c r="U377" s="114"/>
      <c r="V377" s="115"/>
      <c r="W377" s="114"/>
      <c r="X377" s="114"/>
    </row>
    <row r="378" spans="2:24">
      <c r="B378" s="8">
        <f t="shared" si="94"/>
        <v>367</v>
      </c>
      <c r="J378" s="37"/>
      <c r="L378" s="51" t="str">
        <f t="shared" si="95"/>
        <v/>
      </c>
      <c r="M378" s="71" t="str">
        <f t="shared" si="96"/>
        <v/>
      </c>
      <c r="N378" s="71" t="str">
        <f t="shared" si="97"/>
        <v/>
      </c>
      <c r="O378" s="75" t="str">
        <f t="shared" si="98"/>
        <v/>
      </c>
      <c r="P378" s="71" t="str">
        <f t="shared" si="99"/>
        <v/>
      </c>
      <c r="S378" s="28"/>
      <c r="T378" s="57"/>
      <c r="U378" s="114"/>
      <c r="V378" s="115"/>
      <c r="W378" s="114"/>
      <c r="X378" s="114"/>
    </row>
    <row r="379" spans="2:24">
      <c r="B379" s="8">
        <f t="shared" si="94"/>
        <v>368</v>
      </c>
      <c r="J379" s="37"/>
      <c r="L379" s="51" t="str">
        <f t="shared" si="95"/>
        <v/>
      </c>
      <c r="M379" s="71" t="str">
        <f t="shared" si="96"/>
        <v/>
      </c>
      <c r="N379" s="71" t="str">
        <f t="shared" si="97"/>
        <v/>
      </c>
      <c r="O379" s="75" t="str">
        <f t="shared" si="98"/>
        <v/>
      </c>
      <c r="P379" s="71" t="str">
        <f t="shared" si="99"/>
        <v/>
      </c>
      <c r="S379" s="28"/>
      <c r="T379" s="57"/>
      <c r="U379" s="114"/>
      <c r="V379" s="115"/>
      <c r="W379" s="114"/>
      <c r="X379" s="114"/>
    </row>
    <row r="380" spans="2:24">
      <c r="B380" s="8">
        <f t="shared" si="94"/>
        <v>369</v>
      </c>
      <c r="J380" s="37"/>
      <c r="L380" s="51" t="str">
        <f t="shared" si="95"/>
        <v/>
      </c>
      <c r="M380" s="71" t="str">
        <f t="shared" si="96"/>
        <v/>
      </c>
      <c r="N380" s="71" t="str">
        <f t="shared" si="97"/>
        <v/>
      </c>
      <c r="O380" s="75" t="str">
        <f t="shared" si="98"/>
        <v/>
      </c>
      <c r="P380" s="71" t="str">
        <f t="shared" si="99"/>
        <v/>
      </c>
      <c r="S380" s="28"/>
      <c r="T380" s="57"/>
      <c r="U380" s="114"/>
      <c r="V380" s="115"/>
      <c r="W380" s="114"/>
      <c r="X380" s="114"/>
    </row>
    <row r="381" spans="2:24">
      <c r="B381" s="8">
        <f t="shared" si="94"/>
        <v>370</v>
      </c>
      <c r="J381" s="37"/>
      <c r="L381" s="51" t="str">
        <f t="shared" si="95"/>
        <v/>
      </c>
      <c r="M381" s="71" t="str">
        <f t="shared" si="96"/>
        <v/>
      </c>
      <c r="N381" s="71" t="str">
        <f t="shared" si="97"/>
        <v/>
      </c>
      <c r="O381" s="75" t="str">
        <f t="shared" si="98"/>
        <v/>
      </c>
      <c r="P381" s="71" t="str">
        <f t="shared" si="99"/>
        <v/>
      </c>
      <c r="S381" s="28"/>
      <c r="T381" s="57"/>
      <c r="U381" s="114"/>
      <c r="V381" s="115"/>
      <c r="W381" s="114"/>
      <c r="X381" s="114"/>
    </row>
    <row r="382" spans="2:24">
      <c r="B382" s="8">
        <f t="shared" si="94"/>
        <v>371</v>
      </c>
      <c r="J382" s="37"/>
      <c r="L382" s="51" t="str">
        <f t="shared" si="95"/>
        <v/>
      </c>
      <c r="M382" s="71" t="str">
        <f t="shared" si="96"/>
        <v/>
      </c>
      <c r="N382" s="71" t="str">
        <f t="shared" si="97"/>
        <v/>
      </c>
      <c r="O382" s="75" t="str">
        <f t="shared" si="98"/>
        <v/>
      </c>
      <c r="P382" s="71" t="str">
        <f t="shared" si="99"/>
        <v/>
      </c>
      <c r="S382" s="28"/>
      <c r="T382" s="57"/>
      <c r="U382" s="114"/>
      <c r="V382" s="115"/>
      <c r="W382" s="114"/>
      <c r="X382" s="114"/>
    </row>
    <row r="383" spans="2:24">
      <c r="B383" s="8">
        <f t="shared" si="94"/>
        <v>372</v>
      </c>
      <c r="J383" s="37"/>
      <c r="L383" s="51" t="str">
        <f t="shared" si="95"/>
        <v/>
      </c>
      <c r="M383" s="71" t="str">
        <f t="shared" si="96"/>
        <v/>
      </c>
      <c r="N383" s="71" t="str">
        <f t="shared" si="97"/>
        <v/>
      </c>
      <c r="O383" s="75" t="str">
        <f t="shared" si="98"/>
        <v/>
      </c>
      <c r="P383" s="71" t="str">
        <f t="shared" si="99"/>
        <v/>
      </c>
      <c r="S383" s="28"/>
      <c r="T383" s="57"/>
      <c r="U383" s="114"/>
      <c r="V383" s="115"/>
      <c r="W383" s="114"/>
      <c r="X383" s="114"/>
    </row>
    <row r="384" spans="2:24">
      <c r="B384" s="8">
        <f t="shared" si="94"/>
        <v>373</v>
      </c>
      <c r="J384" s="37"/>
      <c r="L384" s="51" t="str">
        <f t="shared" si="95"/>
        <v/>
      </c>
      <c r="M384" s="71" t="str">
        <f t="shared" si="96"/>
        <v/>
      </c>
      <c r="N384" s="71" t="str">
        <f t="shared" si="97"/>
        <v/>
      </c>
      <c r="O384" s="75" t="str">
        <f t="shared" si="98"/>
        <v/>
      </c>
      <c r="P384" s="71" t="str">
        <f t="shared" si="99"/>
        <v/>
      </c>
      <c r="S384" s="28"/>
      <c r="T384" s="57"/>
      <c r="U384" s="114"/>
      <c r="V384" s="115"/>
      <c r="W384" s="114"/>
      <c r="X384" s="114"/>
    </row>
    <row r="385" spans="2:24">
      <c r="B385" s="8">
        <f t="shared" si="94"/>
        <v>374</v>
      </c>
      <c r="J385" s="37"/>
      <c r="L385" s="51" t="str">
        <f t="shared" si="95"/>
        <v/>
      </c>
      <c r="M385" s="71" t="str">
        <f t="shared" si="96"/>
        <v/>
      </c>
      <c r="N385" s="71" t="str">
        <f t="shared" si="97"/>
        <v/>
      </c>
      <c r="O385" s="75" t="str">
        <f t="shared" si="98"/>
        <v/>
      </c>
      <c r="P385" s="71" t="str">
        <f t="shared" si="99"/>
        <v/>
      </c>
      <c r="S385" s="28"/>
      <c r="T385" s="57"/>
      <c r="U385" s="114"/>
      <c r="V385" s="115"/>
      <c r="W385" s="114"/>
      <c r="X385" s="114"/>
    </row>
    <row r="386" spans="2:24">
      <c r="B386" s="8">
        <f t="shared" si="94"/>
        <v>375</v>
      </c>
      <c r="J386" s="37"/>
      <c r="L386" s="51" t="str">
        <f t="shared" si="95"/>
        <v/>
      </c>
      <c r="M386" s="71" t="str">
        <f t="shared" si="96"/>
        <v/>
      </c>
      <c r="N386" s="71" t="str">
        <f t="shared" si="97"/>
        <v/>
      </c>
      <c r="O386" s="75" t="str">
        <f t="shared" si="98"/>
        <v/>
      </c>
      <c r="P386" s="71" t="str">
        <f t="shared" si="99"/>
        <v/>
      </c>
      <c r="S386" s="28"/>
      <c r="T386" s="57"/>
      <c r="U386" s="114"/>
      <c r="V386" s="115"/>
      <c r="W386" s="114"/>
      <c r="X386" s="114"/>
    </row>
    <row r="387" spans="2:24">
      <c r="B387" s="8">
        <f t="shared" si="94"/>
        <v>376</v>
      </c>
      <c r="J387" s="37"/>
      <c r="L387" s="51" t="str">
        <f t="shared" si="95"/>
        <v/>
      </c>
      <c r="M387" s="71" t="str">
        <f t="shared" si="96"/>
        <v/>
      </c>
      <c r="N387" s="71" t="str">
        <f t="shared" si="97"/>
        <v/>
      </c>
      <c r="O387" s="75" t="str">
        <f t="shared" si="98"/>
        <v/>
      </c>
      <c r="P387" s="71" t="str">
        <f t="shared" si="99"/>
        <v/>
      </c>
      <c r="S387" s="28"/>
      <c r="T387" s="57"/>
      <c r="U387" s="114"/>
      <c r="V387" s="115"/>
      <c r="W387" s="114"/>
      <c r="X387" s="114"/>
    </row>
    <row r="388" spans="2:24">
      <c r="B388" s="8">
        <f t="shared" si="94"/>
        <v>377</v>
      </c>
      <c r="J388" s="37"/>
      <c r="L388" s="51" t="str">
        <f t="shared" si="95"/>
        <v/>
      </c>
      <c r="M388" s="71" t="str">
        <f t="shared" si="96"/>
        <v/>
      </c>
      <c r="N388" s="71" t="str">
        <f t="shared" si="97"/>
        <v/>
      </c>
      <c r="O388" s="75" t="str">
        <f t="shared" si="98"/>
        <v/>
      </c>
      <c r="P388" s="71" t="str">
        <f t="shared" si="99"/>
        <v/>
      </c>
      <c r="S388" s="28"/>
      <c r="T388" s="57"/>
      <c r="U388" s="114"/>
      <c r="V388" s="115"/>
      <c r="W388" s="114"/>
      <c r="X388" s="114"/>
    </row>
    <row r="389" spans="2:24">
      <c r="B389" s="8">
        <f t="shared" si="94"/>
        <v>378</v>
      </c>
      <c r="J389" s="37"/>
      <c r="L389" s="51" t="str">
        <f t="shared" si="95"/>
        <v/>
      </c>
      <c r="M389" s="71" t="str">
        <f t="shared" si="96"/>
        <v/>
      </c>
      <c r="N389" s="71" t="str">
        <f t="shared" si="97"/>
        <v/>
      </c>
      <c r="O389" s="75" t="str">
        <f t="shared" si="98"/>
        <v/>
      </c>
      <c r="P389" s="71" t="str">
        <f t="shared" si="99"/>
        <v/>
      </c>
      <c r="S389" s="28"/>
      <c r="T389" s="57"/>
      <c r="U389" s="114"/>
      <c r="V389" s="115"/>
      <c r="W389" s="114"/>
      <c r="X389" s="114"/>
    </row>
    <row r="390" spans="2:24">
      <c r="B390" s="8">
        <f t="shared" si="94"/>
        <v>379</v>
      </c>
      <c r="J390" s="37"/>
      <c r="L390" s="51" t="str">
        <f t="shared" si="95"/>
        <v/>
      </c>
      <c r="M390" s="71" t="str">
        <f t="shared" si="96"/>
        <v/>
      </c>
      <c r="N390" s="71" t="str">
        <f t="shared" si="97"/>
        <v/>
      </c>
      <c r="O390" s="75" t="str">
        <f t="shared" si="98"/>
        <v/>
      </c>
      <c r="P390" s="71" t="str">
        <f t="shared" si="99"/>
        <v/>
      </c>
      <c r="S390" s="28"/>
      <c r="T390" s="57"/>
      <c r="U390" s="114"/>
      <c r="V390" s="115"/>
      <c r="W390" s="114"/>
      <c r="X390" s="114"/>
    </row>
    <row r="391" spans="2:24">
      <c r="B391" s="8">
        <f t="shared" si="94"/>
        <v>380</v>
      </c>
      <c r="J391" s="37"/>
      <c r="L391" s="51" t="str">
        <f t="shared" si="95"/>
        <v/>
      </c>
      <c r="M391" s="71" t="str">
        <f t="shared" si="96"/>
        <v/>
      </c>
      <c r="N391" s="71" t="str">
        <f t="shared" si="97"/>
        <v/>
      </c>
      <c r="O391" s="75" t="str">
        <f t="shared" si="98"/>
        <v/>
      </c>
      <c r="P391" s="71" t="str">
        <f t="shared" si="99"/>
        <v/>
      </c>
      <c r="S391" s="28"/>
      <c r="T391" s="57"/>
      <c r="U391" s="114"/>
      <c r="V391" s="115"/>
      <c r="W391" s="114"/>
      <c r="X391" s="114"/>
    </row>
    <row r="392" spans="2:24">
      <c r="B392" s="8">
        <f t="shared" si="94"/>
        <v>381</v>
      </c>
      <c r="J392" s="37"/>
      <c r="L392" s="51" t="str">
        <f t="shared" si="95"/>
        <v/>
      </c>
      <c r="M392" s="71" t="str">
        <f t="shared" si="96"/>
        <v/>
      </c>
      <c r="N392" s="71" t="str">
        <f t="shared" si="97"/>
        <v/>
      </c>
      <c r="O392" s="75" t="str">
        <f t="shared" si="98"/>
        <v/>
      </c>
      <c r="P392" s="71" t="str">
        <f t="shared" si="99"/>
        <v/>
      </c>
      <c r="S392" s="28"/>
      <c r="T392" s="57"/>
      <c r="U392" s="114"/>
      <c r="V392" s="115"/>
      <c r="W392" s="114"/>
      <c r="X392" s="114"/>
    </row>
    <row r="393" spans="2:24">
      <c r="B393" s="8">
        <f t="shared" si="94"/>
        <v>382</v>
      </c>
      <c r="J393" s="37"/>
      <c r="L393" s="51" t="str">
        <f t="shared" si="95"/>
        <v/>
      </c>
      <c r="M393" s="71" t="str">
        <f t="shared" si="96"/>
        <v/>
      </c>
      <c r="N393" s="71" t="str">
        <f t="shared" si="97"/>
        <v/>
      </c>
      <c r="O393" s="75" t="str">
        <f t="shared" si="98"/>
        <v/>
      </c>
      <c r="P393" s="71" t="str">
        <f t="shared" si="99"/>
        <v/>
      </c>
      <c r="S393" s="28"/>
      <c r="T393" s="57"/>
      <c r="U393" s="114"/>
      <c r="V393" s="115"/>
      <c r="W393" s="114"/>
      <c r="X393" s="114"/>
    </row>
    <row r="394" spans="2:24">
      <c r="B394" s="8">
        <f t="shared" si="94"/>
        <v>383</v>
      </c>
      <c r="J394" s="37"/>
      <c r="L394" s="51" t="str">
        <f t="shared" si="95"/>
        <v/>
      </c>
      <c r="M394" s="71" t="str">
        <f t="shared" ref="M394:M457" si="100">IF($L394&gt;0,$L394,"")</f>
        <v/>
      </c>
      <c r="N394" s="71" t="str">
        <f t="shared" ref="N394:N457" si="101">IF($L394&lt;0,$L394,"")</f>
        <v/>
      </c>
      <c r="O394" s="75" t="str">
        <f t="shared" si="98"/>
        <v/>
      </c>
      <c r="P394" s="71" t="str">
        <f t="shared" si="99"/>
        <v/>
      </c>
      <c r="S394" s="28"/>
      <c r="T394" s="57"/>
      <c r="U394" s="114"/>
      <c r="V394" s="115"/>
      <c r="W394" s="114"/>
      <c r="X394" s="114"/>
    </row>
    <row r="395" spans="2:24">
      <c r="B395" s="8">
        <f t="shared" si="94"/>
        <v>384</v>
      </c>
      <c r="J395" s="37"/>
      <c r="L395" s="51" t="str">
        <f t="shared" ref="L395:L458" si="102">IF(H395&lt;&gt;"",J395/J394-1,"")</f>
        <v/>
      </c>
      <c r="M395" s="71" t="str">
        <f t="shared" si="100"/>
        <v/>
      </c>
      <c r="N395" s="71" t="str">
        <f t="shared" si="101"/>
        <v/>
      </c>
      <c r="O395" s="75" t="str">
        <f t="shared" si="98"/>
        <v/>
      </c>
      <c r="P395" s="71" t="str">
        <f t="shared" si="99"/>
        <v/>
      </c>
      <c r="S395" s="28"/>
      <c r="T395" s="57"/>
      <c r="U395" s="114"/>
      <c r="V395" s="115"/>
      <c r="W395" s="114"/>
      <c r="X395" s="114"/>
    </row>
    <row r="396" spans="2:24">
      <c r="B396" s="8">
        <f t="shared" si="94"/>
        <v>385</v>
      </c>
      <c r="J396" s="37"/>
      <c r="L396" s="51" t="str">
        <f t="shared" si="102"/>
        <v/>
      </c>
      <c r="M396" s="71" t="str">
        <f t="shared" si="100"/>
        <v/>
      </c>
      <c r="N396" s="71" t="str">
        <f t="shared" si="101"/>
        <v/>
      </c>
      <c r="O396" s="75" t="str">
        <f t="shared" si="98"/>
        <v/>
      </c>
      <c r="P396" s="71" t="str">
        <f t="shared" si="99"/>
        <v/>
      </c>
      <c r="S396" s="28"/>
      <c r="T396" s="57"/>
      <c r="U396" s="114"/>
      <c r="V396" s="115"/>
      <c r="W396" s="114"/>
      <c r="X396" s="114"/>
    </row>
    <row r="397" spans="2:24">
      <c r="B397" s="8">
        <f t="shared" si="94"/>
        <v>386</v>
      </c>
      <c r="J397" s="37"/>
      <c r="L397" s="51" t="str">
        <f t="shared" si="102"/>
        <v/>
      </c>
      <c r="M397" s="71" t="str">
        <f t="shared" si="100"/>
        <v/>
      </c>
      <c r="N397" s="71" t="str">
        <f t="shared" si="101"/>
        <v/>
      </c>
      <c r="O397" s="75" t="str">
        <f t="shared" si="98"/>
        <v/>
      </c>
      <c r="P397" s="71" t="str">
        <f t="shared" si="99"/>
        <v/>
      </c>
      <c r="S397" s="28"/>
      <c r="T397" s="57"/>
      <c r="U397" s="114"/>
      <c r="V397" s="115"/>
      <c r="W397" s="114"/>
      <c r="X397" s="114"/>
    </row>
    <row r="398" spans="2:24">
      <c r="B398" s="8">
        <f t="shared" ref="B398:B461" si="103">1+B397</f>
        <v>387</v>
      </c>
      <c r="J398" s="37"/>
      <c r="L398" s="51" t="str">
        <f t="shared" si="102"/>
        <v/>
      </c>
      <c r="M398" s="71" t="str">
        <f t="shared" si="100"/>
        <v/>
      </c>
      <c r="N398" s="71" t="str">
        <f t="shared" si="101"/>
        <v/>
      </c>
      <c r="O398" s="75" t="str">
        <f t="shared" si="98"/>
        <v/>
      </c>
      <c r="P398" s="71" t="str">
        <f t="shared" si="99"/>
        <v/>
      </c>
      <c r="S398" s="28"/>
      <c r="T398" s="57"/>
      <c r="U398" s="114"/>
      <c r="V398" s="115"/>
      <c r="W398" s="114"/>
      <c r="X398" s="114"/>
    </row>
    <row r="399" spans="2:24">
      <c r="B399" s="8">
        <f t="shared" si="103"/>
        <v>388</v>
      </c>
      <c r="J399" s="37"/>
      <c r="L399" s="51" t="str">
        <f t="shared" si="102"/>
        <v/>
      </c>
      <c r="M399" s="71" t="str">
        <f t="shared" si="100"/>
        <v/>
      </c>
      <c r="N399" s="71" t="str">
        <f t="shared" si="101"/>
        <v/>
      </c>
      <c r="O399" s="75" t="str">
        <f t="shared" si="98"/>
        <v/>
      </c>
      <c r="P399" s="71" t="str">
        <f t="shared" si="99"/>
        <v/>
      </c>
      <c r="S399" s="28"/>
      <c r="T399" s="57"/>
      <c r="U399" s="114"/>
      <c r="V399" s="115"/>
      <c r="W399" s="114"/>
      <c r="X399" s="114"/>
    </row>
    <row r="400" spans="2:24">
      <c r="B400" s="8">
        <f t="shared" si="103"/>
        <v>389</v>
      </c>
      <c r="J400" s="37"/>
      <c r="L400" s="51" t="str">
        <f t="shared" si="102"/>
        <v/>
      </c>
      <c r="M400" s="71" t="str">
        <f t="shared" si="100"/>
        <v/>
      </c>
      <c r="N400" s="71" t="str">
        <f t="shared" si="101"/>
        <v/>
      </c>
      <c r="O400" s="75" t="str">
        <f t="shared" si="98"/>
        <v/>
      </c>
      <c r="P400" s="71" t="str">
        <f t="shared" si="99"/>
        <v/>
      </c>
      <c r="S400" s="28"/>
      <c r="T400" s="57"/>
      <c r="U400" s="114"/>
      <c r="V400" s="115"/>
      <c r="W400" s="114"/>
      <c r="X400" s="114"/>
    </row>
    <row r="401" spans="2:24">
      <c r="B401" s="8">
        <f t="shared" si="103"/>
        <v>390</v>
      </c>
      <c r="J401" s="37"/>
      <c r="L401" s="51" t="str">
        <f t="shared" si="102"/>
        <v/>
      </c>
      <c r="M401" s="71" t="str">
        <f t="shared" si="100"/>
        <v/>
      </c>
      <c r="N401" s="71" t="str">
        <f t="shared" si="101"/>
        <v/>
      </c>
      <c r="O401" s="75" t="str">
        <f t="shared" si="98"/>
        <v/>
      </c>
      <c r="P401" s="71" t="str">
        <f t="shared" si="99"/>
        <v/>
      </c>
      <c r="S401" s="28"/>
      <c r="T401" s="57"/>
      <c r="U401" s="114"/>
      <c r="V401" s="115"/>
      <c r="W401" s="114"/>
      <c r="X401" s="114"/>
    </row>
    <row r="402" spans="2:24">
      <c r="B402" s="8">
        <f t="shared" si="103"/>
        <v>391</v>
      </c>
      <c r="J402" s="37"/>
      <c r="L402" s="51" t="str">
        <f t="shared" si="102"/>
        <v/>
      </c>
      <c r="M402" s="71" t="str">
        <f t="shared" si="100"/>
        <v/>
      </c>
      <c r="N402" s="71" t="str">
        <f t="shared" si="101"/>
        <v/>
      </c>
      <c r="O402" s="75" t="str">
        <f t="shared" si="98"/>
        <v/>
      </c>
      <c r="P402" s="71" t="str">
        <f t="shared" si="99"/>
        <v/>
      </c>
      <c r="S402" s="28"/>
      <c r="T402" s="57"/>
      <c r="U402" s="114"/>
      <c r="V402" s="115"/>
      <c r="W402" s="114"/>
      <c r="X402" s="114"/>
    </row>
    <row r="403" spans="2:24">
      <c r="B403" s="8">
        <f t="shared" si="103"/>
        <v>392</v>
      </c>
      <c r="J403" s="37"/>
      <c r="L403" s="51" t="str">
        <f t="shared" si="102"/>
        <v/>
      </c>
      <c r="M403" s="71" t="str">
        <f t="shared" si="100"/>
        <v/>
      </c>
      <c r="N403" s="71" t="str">
        <f t="shared" si="101"/>
        <v/>
      </c>
      <c r="O403" s="75" t="str">
        <f t="shared" si="98"/>
        <v/>
      </c>
      <c r="P403" s="71" t="str">
        <f t="shared" si="99"/>
        <v/>
      </c>
      <c r="S403" s="28"/>
      <c r="T403" s="57"/>
      <c r="U403" s="114"/>
      <c r="V403" s="115"/>
      <c r="W403" s="114"/>
      <c r="X403" s="114"/>
    </row>
    <row r="404" spans="2:24">
      <c r="B404" s="8">
        <f t="shared" si="103"/>
        <v>393</v>
      </c>
      <c r="J404" s="37"/>
      <c r="L404" s="51" t="str">
        <f t="shared" si="102"/>
        <v/>
      </c>
      <c r="M404" s="71" t="str">
        <f t="shared" si="100"/>
        <v/>
      </c>
      <c r="N404" s="71" t="str">
        <f t="shared" si="101"/>
        <v/>
      </c>
      <c r="O404" s="75" t="str">
        <f t="shared" si="98"/>
        <v/>
      </c>
      <c r="P404" s="71" t="str">
        <f t="shared" si="99"/>
        <v/>
      </c>
      <c r="S404" s="28"/>
      <c r="T404" s="57"/>
      <c r="U404" s="114"/>
      <c r="V404" s="115"/>
      <c r="W404" s="114"/>
      <c r="X404" s="114"/>
    </row>
    <row r="405" spans="2:24">
      <c r="B405" s="8">
        <f t="shared" si="103"/>
        <v>394</v>
      </c>
      <c r="J405" s="37"/>
      <c r="L405" s="51" t="str">
        <f t="shared" si="102"/>
        <v/>
      </c>
      <c r="M405" s="71" t="str">
        <f t="shared" si="100"/>
        <v/>
      </c>
      <c r="N405" s="71" t="str">
        <f t="shared" si="101"/>
        <v/>
      </c>
      <c r="O405" s="75" t="str">
        <f t="shared" si="98"/>
        <v/>
      </c>
      <c r="P405" s="71" t="str">
        <f t="shared" si="99"/>
        <v/>
      </c>
      <c r="S405" s="28"/>
      <c r="T405" s="57"/>
      <c r="U405" s="114"/>
      <c r="V405" s="115"/>
      <c r="W405" s="114"/>
      <c r="X405" s="114"/>
    </row>
    <row r="406" spans="2:24">
      <c r="B406" s="8">
        <f t="shared" si="103"/>
        <v>395</v>
      </c>
      <c r="J406" s="37"/>
      <c r="L406" s="51" t="str">
        <f t="shared" si="102"/>
        <v/>
      </c>
      <c r="M406" s="71" t="str">
        <f t="shared" si="100"/>
        <v/>
      </c>
      <c r="N406" s="71" t="str">
        <f t="shared" si="101"/>
        <v/>
      </c>
      <c r="O406" s="75" t="str">
        <f t="shared" si="98"/>
        <v/>
      </c>
      <c r="P406" s="71" t="str">
        <f t="shared" si="99"/>
        <v/>
      </c>
      <c r="S406" s="28"/>
      <c r="T406" s="57"/>
      <c r="U406" s="114"/>
      <c r="V406" s="115"/>
      <c r="W406" s="114"/>
      <c r="X406" s="114"/>
    </row>
    <row r="407" spans="2:24">
      <c r="B407" s="8">
        <f t="shared" si="103"/>
        <v>396</v>
      </c>
      <c r="J407" s="37"/>
      <c r="L407" s="51" t="str">
        <f t="shared" si="102"/>
        <v/>
      </c>
      <c r="M407" s="71" t="str">
        <f t="shared" si="100"/>
        <v/>
      </c>
      <c r="N407" s="71" t="str">
        <f t="shared" si="101"/>
        <v/>
      </c>
      <c r="O407" s="75" t="str">
        <f t="shared" si="98"/>
        <v/>
      </c>
      <c r="P407" s="71" t="str">
        <f t="shared" si="99"/>
        <v/>
      </c>
      <c r="S407" s="28"/>
      <c r="T407" s="57"/>
      <c r="U407" s="114"/>
      <c r="V407" s="115"/>
      <c r="W407" s="114"/>
      <c r="X407" s="114"/>
    </row>
    <row r="408" spans="2:24">
      <c r="B408" s="8">
        <f t="shared" si="103"/>
        <v>397</v>
      </c>
      <c r="J408" s="37"/>
      <c r="L408" s="51" t="str">
        <f t="shared" si="102"/>
        <v/>
      </c>
      <c r="M408" s="71" t="str">
        <f t="shared" si="100"/>
        <v/>
      </c>
      <c r="N408" s="71" t="str">
        <f t="shared" si="101"/>
        <v/>
      </c>
      <c r="O408" s="75" t="str">
        <f t="shared" si="98"/>
        <v/>
      </c>
      <c r="P408" s="71" t="str">
        <f t="shared" si="99"/>
        <v/>
      </c>
      <c r="S408" s="28"/>
      <c r="T408" s="57"/>
      <c r="U408" s="114"/>
      <c r="V408" s="115"/>
      <c r="W408" s="114"/>
      <c r="X408" s="114"/>
    </row>
    <row r="409" spans="2:24">
      <c r="B409" s="8">
        <f t="shared" si="103"/>
        <v>398</v>
      </c>
      <c r="J409" s="37"/>
      <c r="L409" s="51" t="str">
        <f t="shared" si="102"/>
        <v/>
      </c>
      <c r="M409" s="71" t="str">
        <f t="shared" si="100"/>
        <v/>
      </c>
      <c r="N409" s="71" t="str">
        <f t="shared" si="101"/>
        <v/>
      </c>
      <c r="O409" s="75" t="str">
        <f t="shared" si="98"/>
        <v/>
      </c>
      <c r="P409" s="71" t="str">
        <f t="shared" si="99"/>
        <v/>
      </c>
      <c r="S409" s="28"/>
      <c r="T409" s="57"/>
      <c r="U409" s="114"/>
      <c r="V409" s="115"/>
      <c r="W409" s="114"/>
      <c r="X409" s="114"/>
    </row>
    <row r="410" spans="2:24">
      <c r="B410" s="8">
        <f t="shared" si="103"/>
        <v>399</v>
      </c>
      <c r="J410" s="37"/>
      <c r="L410" s="51" t="str">
        <f t="shared" si="102"/>
        <v/>
      </c>
      <c r="M410" s="71" t="str">
        <f t="shared" si="100"/>
        <v/>
      </c>
      <c r="N410" s="71" t="str">
        <f t="shared" si="101"/>
        <v/>
      </c>
      <c r="O410" s="75" t="str">
        <f t="shared" si="98"/>
        <v/>
      </c>
      <c r="P410" s="71" t="str">
        <f t="shared" si="99"/>
        <v/>
      </c>
      <c r="S410" s="28"/>
      <c r="T410" s="57"/>
      <c r="U410" s="114"/>
      <c r="V410" s="115"/>
      <c r="W410" s="114"/>
      <c r="X410" s="114"/>
    </row>
    <row r="411" spans="2:24">
      <c r="B411" s="8">
        <f t="shared" si="103"/>
        <v>400</v>
      </c>
      <c r="J411" s="37"/>
      <c r="L411" s="51" t="str">
        <f t="shared" si="102"/>
        <v/>
      </c>
      <c r="M411" s="71" t="str">
        <f t="shared" si="100"/>
        <v/>
      </c>
      <c r="N411" s="71" t="str">
        <f t="shared" si="101"/>
        <v/>
      </c>
      <c r="O411" s="75" t="str">
        <f t="shared" si="98"/>
        <v/>
      </c>
      <c r="P411" s="71" t="str">
        <f t="shared" si="99"/>
        <v/>
      </c>
      <c r="S411" s="28"/>
      <c r="T411" s="57"/>
      <c r="U411" s="114"/>
      <c r="V411" s="115"/>
      <c r="W411" s="114"/>
      <c r="X411" s="114"/>
    </row>
    <row r="412" spans="2:24">
      <c r="B412" s="8">
        <f t="shared" si="103"/>
        <v>401</v>
      </c>
      <c r="J412" s="37"/>
      <c r="L412" s="51" t="str">
        <f t="shared" si="102"/>
        <v/>
      </c>
      <c r="M412" s="71" t="str">
        <f t="shared" si="100"/>
        <v/>
      </c>
      <c r="N412" s="71" t="str">
        <f t="shared" si="101"/>
        <v/>
      </c>
      <c r="O412" s="75" t="str">
        <f t="shared" si="98"/>
        <v/>
      </c>
      <c r="P412" s="71" t="str">
        <f t="shared" si="99"/>
        <v/>
      </c>
      <c r="S412" s="28"/>
      <c r="T412" s="57"/>
      <c r="U412" s="114"/>
      <c r="V412" s="115"/>
      <c r="W412" s="114"/>
      <c r="X412" s="114"/>
    </row>
    <row r="413" spans="2:24">
      <c r="B413" s="8">
        <f t="shared" si="103"/>
        <v>402</v>
      </c>
      <c r="J413" s="37"/>
      <c r="L413" s="51" t="str">
        <f t="shared" si="102"/>
        <v/>
      </c>
      <c r="M413" s="71" t="str">
        <f t="shared" si="100"/>
        <v/>
      </c>
      <c r="N413" s="71" t="str">
        <f t="shared" si="101"/>
        <v/>
      </c>
      <c r="O413" s="75" t="str">
        <f t="shared" si="98"/>
        <v/>
      </c>
      <c r="P413" s="71" t="str">
        <f t="shared" si="99"/>
        <v/>
      </c>
      <c r="S413" s="28"/>
      <c r="T413" s="57"/>
      <c r="U413" s="114"/>
      <c r="V413" s="115"/>
      <c r="W413" s="114"/>
      <c r="X413" s="114"/>
    </row>
    <row r="414" spans="2:24">
      <c r="B414" s="8">
        <f t="shared" si="103"/>
        <v>403</v>
      </c>
      <c r="J414" s="37"/>
      <c r="L414" s="51" t="str">
        <f t="shared" si="102"/>
        <v/>
      </c>
      <c r="M414" s="71" t="str">
        <f t="shared" si="100"/>
        <v/>
      </c>
      <c r="N414" s="71" t="str">
        <f t="shared" si="101"/>
        <v/>
      </c>
      <c r="O414" s="75" t="str">
        <f t="shared" si="98"/>
        <v/>
      </c>
      <c r="P414" s="71" t="str">
        <f t="shared" si="99"/>
        <v/>
      </c>
      <c r="S414" s="28"/>
      <c r="T414" s="57"/>
      <c r="U414" s="114"/>
      <c r="V414" s="115"/>
      <c r="W414" s="114"/>
      <c r="X414" s="114"/>
    </row>
    <row r="415" spans="2:24">
      <c r="B415" s="8">
        <f t="shared" si="103"/>
        <v>404</v>
      </c>
      <c r="J415" s="37"/>
      <c r="L415" s="51" t="str">
        <f t="shared" si="102"/>
        <v/>
      </c>
      <c r="M415" s="71" t="str">
        <f t="shared" si="100"/>
        <v/>
      </c>
      <c r="N415" s="71" t="str">
        <f t="shared" si="101"/>
        <v/>
      </c>
      <c r="O415" s="75" t="str">
        <f t="shared" si="98"/>
        <v/>
      </c>
      <c r="P415" s="71" t="str">
        <f t="shared" si="99"/>
        <v/>
      </c>
      <c r="S415" s="28"/>
      <c r="T415" s="57"/>
      <c r="U415" s="114"/>
      <c r="V415" s="115"/>
      <c r="W415" s="114"/>
      <c r="X415" s="114"/>
    </row>
    <row r="416" spans="2:24">
      <c r="B416" s="8">
        <f t="shared" si="103"/>
        <v>405</v>
      </c>
      <c r="J416" s="37"/>
      <c r="L416" s="51" t="str">
        <f t="shared" si="102"/>
        <v/>
      </c>
      <c r="M416" s="71" t="str">
        <f t="shared" si="100"/>
        <v/>
      </c>
      <c r="N416" s="71" t="str">
        <f t="shared" si="101"/>
        <v/>
      </c>
      <c r="O416" s="75" t="str">
        <f t="shared" si="98"/>
        <v/>
      </c>
      <c r="P416" s="71" t="str">
        <f t="shared" si="99"/>
        <v/>
      </c>
      <c r="S416" s="28"/>
      <c r="T416" s="57"/>
      <c r="U416" s="114"/>
      <c r="V416" s="115"/>
      <c r="W416" s="114"/>
      <c r="X416" s="114"/>
    </row>
    <row r="417" spans="2:24">
      <c r="B417" s="8">
        <f t="shared" si="103"/>
        <v>406</v>
      </c>
      <c r="J417" s="37"/>
      <c r="L417" s="51" t="str">
        <f t="shared" si="102"/>
        <v/>
      </c>
      <c r="M417" s="71" t="str">
        <f t="shared" si="100"/>
        <v/>
      </c>
      <c r="N417" s="71" t="str">
        <f t="shared" si="101"/>
        <v/>
      </c>
      <c r="O417" s="75" t="str">
        <f t="shared" si="98"/>
        <v/>
      </c>
      <c r="P417" s="71" t="str">
        <f t="shared" si="99"/>
        <v/>
      </c>
      <c r="S417" s="28"/>
      <c r="T417" s="57"/>
      <c r="U417" s="114"/>
      <c r="V417" s="115"/>
      <c r="W417" s="114"/>
      <c r="X417" s="114"/>
    </row>
    <row r="418" spans="2:24">
      <c r="B418" s="8">
        <f t="shared" si="103"/>
        <v>407</v>
      </c>
      <c r="J418" s="37"/>
      <c r="L418" s="51" t="str">
        <f t="shared" si="102"/>
        <v/>
      </c>
      <c r="M418" s="71" t="str">
        <f t="shared" si="100"/>
        <v/>
      </c>
      <c r="N418" s="71" t="str">
        <f t="shared" si="101"/>
        <v/>
      </c>
      <c r="O418" s="75" t="str">
        <f t="shared" si="98"/>
        <v/>
      </c>
      <c r="P418" s="71" t="str">
        <f t="shared" si="99"/>
        <v/>
      </c>
      <c r="S418" s="28"/>
      <c r="T418" s="57"/>
      <c r="U418" s="114"/>
      <c r="V418" s="115"/>
      <c r="W418" s="114"/>
      <c r="X418" s="114"/>
    </row>
    <row r="419" spans="2:24">
      <c r="B419" s="8">
        <f t="shared" si="103"/>
        <v>408</v>
      </c>
      <c r="J419" s="37"/>
      <c r="L419" s="51" t="str">
        <f t="shared" si="102"/>
        <v/>
      </c>
      <c r="M419" s="71" t="str">
        <f t="shared" si="100"/>
        <v/>
      </c>
      <c r="N419" s="71" t="str">
        <f t="shared" si="101"/>
        <v/>
      </c>
      <c r="O419" s="75" t="str">
        <f t="shared" si="98"/>
        <v/>
      </c>
      <c r="P419" s="71" t="str">
        <f t="shared" si="99"/>
        <v/>
      </c>
      <c r="S419" s="28"/>
      <c r="T419" s="57"/>
      <c r="U419" s="114"/>
      <c r="V419" s="115"/>
      <c r="W419" s="114"/>
      <c r="X419" s="114"/>
    </row>
    <row r="420" spans="2:24">
      <c r="B420" s="8">
        <f t="shared" si="103"/>
        <v>409</v>
      </c>
      <c r="J420" s="37"/>
      <c r="L420" s="51" t="str">
        <f t="shared" si="102"/>
        <v/>
      </c>
      <c r="M420" s="71" t="str">
        <f t="shared" si="100"/>
        <v/>
      </c>
      <c r="N420" s="71" t="str">
        <f t="shared" si="101"/>
        <v/>
      </c>
      <c r="O420" s="75" t="str">
        <f t="shared" si="98"/>
        <v/>
      </c>
      <c r="P420" s="71" t="str">
        <f t="shared" si="99"/>
        <v/>
      </c>
      <c r="S420" s="28"/>
      <c r="T420" s="57"/>
      <c r="U420" s="114"/>
      <c r="V420" s="115"/>
      <c r="W420" s="114"/>
      <c r="X420" s="114"/>
    </row>
    <row r="421" spans="2:24">
      <c r="B421" s="8">
        <f t="shared" si="103"/>
        <v>410</v>
      </c>
      <c r="J421" s="37"/>
      <c r="L421" s="51" t="str">
        <f t="shared" si="102"/>
        <v/>
      </c>
      <c r="M421" s="71" t="str">
        <f t="shared" si="100"/>
        <v/>
      </c>
      <c r="N421" s="71" t="str">
        <f t="shared" si="101"/>
        <v/>
      </c>
      <c r="O421" s="75" t="str">
        <f t="shared" si="98"/>
        <v/>
      </c>
      <c r="P421" s="71" t="str">
        <f t="shared" si="99"/>
        <v/>
      </c>
      <c r="S421" s="28"/>
      <c r="T421" s="57"/>
      <c r="U421" s="114"/>
      <c r="V421" s="115"/>
      <c r="W421" s="114"/>
      <c r="X421" s="114"/>
    </row>
    <row r="422" spans="2:24">
      <c r="B422" s="8">
        <f t="shared" si="103"/>
        <v>411</v>
      </c>
      <c r="J422" s="37"/>
      <c r="L422" s="51" t="str">
        <f t="shared" si="102"/>
        <v/>
      </c>
      <c r="M422" s="71" t="str">
        <f t="shared" si="100"/>
        <v/>
      </c>
      <c r="N422" s="71" t="str">
        <f t="shared" si="101"/>
        <v/>
      </c>
      <c r="O422" s="75" t="str">
        <f t="shared" si="98"/>
        <v/>
      </c>
      <c r="P422" s="71" t="str">
        <f t="shared" si="99"/>
        <v/>
      </c>
      <c r="S422" s="28"/>
      <c r="T422" s="57"/>
      <c r="U422" s="114"/>
      <c r="V422" s="115"/>
      <c r="W422" s="114"/>
      <c r="X422" s="114"/>
    </row>
    <row r="423" spans="2:24">
      <c r="B423" s="8">
        <f t="shared" si="103"/>
        <v>412</v>
      </c>
      <c r="J423" s="37"/>
      <c r="L423" s="51" t="str">
        <f t="shared" si="102"/>
        <v/>
      </c>
      <c r="M423" s="71" t="str">
        <f t="shared" si="100"/>
        <v/>
      </c>
      <c r="N423" s="71" t="str">
        <f t="shared" si="101"/>
        <v/>
      </c>
      <c r="O423" s="75" t="str">
        <f t="shared" si="98"/>
        <v/>
      </c>
      <c r="P423" s="71" t="str">
        <f t="shared" si="99"/>
        <v/>
      </c>
      <c r="S423" s="28"/>
      <c r="T423" s="57"/>
      <c r="U423" s="114"/>
      <c r="V423" s="115"/>
      <c r="W423" s="114"/>
      <c r="X423" s="114"/>
    </row>
    <row r="424" spans="2:24">
      <c r="B424" s="8">
        <f t="shared" si="103"/>
        <v>413</v>
      </c>
      <c r="J424" s="37"/>
      <c r="L424" s="51" t="str">
        <f t="shared" si="102"/>
        <v/>
      </c>
      <c r="M424" s="71" t="str">
        <f t="shared" si="100"/>
        <v/>
      </c>
      <c r="N424" s="71" t="str">
        <f t="shared" si="101"/>
        <v/>
      </c>
      <c r="O424" s="75" t="str">
        <f t="shared" si="98"/>
        <v/>
      </c>
      <c r="P424" s="71" t="str">
        <f t="shared" si="99"/>
        <v/>
      </c>
      <c r="S424" s="28"/>
      <c r="T424" s="57"/>
      <c r="U424" s="114"/>
      <c r="V424" s="115"/>
      <c r="W424" s="114"/>
      <c r="X424" s="114"/>
    </row>
    <row r="425" spans="2:24">
      <c r="B425" s="8">
        <f t="shared" si="103"/>
        <v>414</v>
      </c>
      <c r="J425" s="37"/>
      <c r="L425" s="51" t="str">
        <f t="shared" si="102"/>
        <v/>
      </c>
      <c r="M425" s="71" t="str">
        <f t="shared" si="100"/>
        <v/>
      </c>
      <c r="N425" s="71" t="str">
        <f t="shared" si="101"/>
        <v/>
      </c>
      <c r="O425" s="75" t="str">
        <f t="shared" si="98"/>
        <v/>
      </c>
      <c r="P425" s="71" t="str">
        <f t="shared" si="99"/>
        <v/>
      </c>
      <c r="S425" s="28"/>
      <c r="T425" s="57"/>
      <c r="U425" s="114"/>
      <c r="V425" s="115"/>
      <c r="W425" s="114"/>
      <c r="X425" s="114"/>
    </row>
    <row r="426" spans="2:24">
      <c r="B426" s="8">
        <f t="shared" si="103"/>
        <v>415</v>
      </c>
      <c r="J426" s="37"/>
      <c r="L426" s="51" t="str">
        <f t="shared" si="102"/>
        <v/>
      </c>
      <c r="M426" s="71" t="str">
        <f t="shared" si="100"/>
        <v/>
      </c>
      <c r="N426" s="71" t="str">
        <f t="shared" si="101"/>
        <v/>
      </c>
      <c r="O426" s="75" t="str">
        <f t="shared" si="98"/>
        <v/>
      </c>
      <c r="P426" s="71" t="str">
        <f t="shared" si="99"/>
        <v/>
      </c>
      <c r="S426" s="28"/>
      <c r="T426" s="57"/>
      <c r="U426" s="114"/>
      <c r="V426" s="115"/>
      <c r="W426" s="114"/>
      <c r="X426" s="114"/>
    </row>
    <row r="427" spans="2:24">
      <c r="B427" s="8">
        <f t="shared" si="103"/>
        <v>416</v>
      </c>
      <c r="J427" s="37"/>
      <c r="L427" s="51" t="str">
        <f t="shared" si="102"/>
        <v/>
      </c>
      <c r="M427" s="71" t="str">
        <f t="shared" si="100"/>
        <v/>
      </c>
      <c r="N427" s="71" t="str">
        <f t="shared" si="101"/>
        <v/>
      </c>
      <c r="O427" s="75" t="str">
        <f t="shared" si="98"/>
        <v/>
      </c>
      <c r="P427" s="71" t="str">
        <f t="shared" si="99"/>
        <v/>
      </c>
      <c r="S427" s="28"/>
      <c r="T427" s="57"/>
      <c r="U427" s="114"/>
      <c r="V427" s="115"/>
      <c r="W427" s="114"/>
      <c r="X427" s="114"/>
    </row>
    <row r="428" spans="2:24">
      <c r="B428" s="8">
        <f t="shared" si="103"/>
        <v>417</v>
      </c>
      <c r="J428" s="37"/>
      <c r="L428" s="51" t="str">
        <f t="shared" si="102"/>
        <v/>
      </c>
      <c r="M428" s="71" t="str">
        <f t="shared" si="100"/>
        <v/>
      </c>
      <c r="N428" s="71" t="str">
        <f t="shared" si="101"/>
        <v/>
      </c>
      <c r="O428" s="75" t="str">
        <f t="shared" si="98"/>
        <v/>
      </c>
      <c r="P428" s="71" t="str">
        <f t="shared" si="99"/>
        <v/>
      </c>
      <c r="S428" s="28"/>
      <c r="T428" s="57"/>
      <c r="U428" s="114"/>
      <c r="V428" s="115"/>
      <c r="W428" s="114"/>
      <c r="X428" s="114"/>
    </row>
    <row r="429" spans="2:24">
      <c r="B429" s="8">
        <f t="shared" si="103"/>
        <v>418</v>
      </c>
      <c r="J429" s="37"/>
      <c r="L429" s="51" t="str">
        <f t="shared" si="102"/>
        <v/>
      </c>
      <c r="M429" s="71" t="str">
        <f t="shared" si="100"/>
        <v/>
      </c>
      <c r="N429" s="71" t="str">
        <f t="shared" si="101"/>
        <v/>
      </c>
      <c r="O429" s="75" t="str">
        <f t="shared" si="98"/>
        <v/>
      </c>
      <c r="P429" s="71" t="str">
        <f t="shared" si="99"/>
        <v/>
      </c>
      <c r="S429" s="28"/>
      <c r="T429" s="57"/>
      <c r="U429" s="114"/>
      <c r="V429" s="115"/>
      <c r="W429" s="114"/>
      <c r="X429" s="114"/>
    </row>
    <row r="430" spans="2:24">
      <c r="B430" s="8">
        <f t="shared" si="103"/>
        <v>419</v>
      </c>
      <c r="J430" s="37"/>
      <c r="L430" s="51" t="str">
        <f t="shared" si="102"/>
        <v/>
      </c>
      <c r="M430" s="71" t="str">
        <f t="shared" si="100"/>
        <v/>
      </c>
      <c r="N430" s="71" t="str">
        <f t="shared" si="101"/>
        <v/>
      </c>
      <c r="O430" s="75" t="str">
        <f t="shared" si="98"/>
        <v/>
      </c>
      <c r="P430" s="71" t="str">
        <f t="shared" si="99"/>
        <v/>
      </c>
      <c r="S430" s="28"/>
      <c r="T430" s="57"/>
      <c r="U430" s="114"/>
      <c r="V430" s="115"/>
      <c r="W430" s="114"/>
      <c r="X430" s="114"/>
    </row>
    <row r="431" spans="2:24">
      <c r="B431" s="8">
        <f t="shared" si="103"/>
        <v>420</v>
      </c>
      <c r="J431" s="37"/>
      <c r="L431" s="51" t="str">
        <f t="shared" si="102"/>
        <v/>
      </c>
      <c r="M431" s="71" t="str">
        <f t="shared" si="100"/>
        <v/>
      </c>
      <c r="N431" s="71" t="str">
        <f t="shared" si="101"/>
        <v/>
      </c>
      <c r="O431" s="75" t="str">
        <f t="shared" si="98"/>
        <v/>
      </c>
      <c r="P431" s="71" t="str">
        <f t="shared" si="99"/>
        <v/>
      </c>
      <c r="S431" s="28"/>
      <c r="T431" s="57"/>
      <c r="U431" s="114"/>
      <c r="V431" s="115"/>
      <c r="W431" s="114"/>
      <c r="X431" s="114"/>
    </row>
    <row r="432" spans="2:24">
      <c r="B432" s="8">
        <f t="shared" si="103"/>
        <v>421</v>
      </c>
      <c r="J432" s="37"/>
      <c r="L432" s="51" t="str">
        <f t="shared" si="102"/>
        <v/>
      </c>
      <c r="M432" s="71" t="str">
        <f t="shared" si="100"/>
        <v/>
      </c>
      <c r="N432" s="71" t="str">
        <f t="shared" si="101"/>
        <v/>
      </c>
      <c r="O432" s="75" t="str">
        <f t="shared" si="98"/>
        <v/>
      </c>
      <c r="P432" s="71" t="str">
        <f t="shared" si="99"/>
        <v/>
      </c>
      <c r="S432" s="28"/>
      <c r="T432" s="57"/>
      <c r="U432" s="114"/>
      <c r="V432" s="115"/>
      <c r="W432" s="114"/>
      <c r="X432" s="114"/>
    </row>
    <row r="433" spans="2:24">
      <c r="B433" s="8">
        <f t="shared" si="103"/>
        <v>422</v>
      </c>
      <c r="J433" s="37"/>
      <c r="L433" s="51" t="str">
        <f t="shared" si="102"/>
        <v/>
      </c>
      <c r="M433" s="71" t="str">
        <f t="shared" si="100"/>
        <v/>
      </c>
      <c r="N433" s="71" t="str">
        <f t="shared" si="101"/>
        <v/>
      </c>
      <c r="O433" s="75" t="str">
        <f t="shared" ref="O433:O496" si="104">IF(M433&lt;&gt;"",Q$4,"")</f>
        <v/>
      </c>
      <c r="P433" s="71" t="str">
        <f t="shared" ref="P433:P496" si="105">IF(N433&lt;&gt;"",Q$6,"")</f>
        <v/>
      </c>
      <c r="S433" s="28"/>
      <c r="T433" s="57"/>
      <c r="U433" s="114"/>
      <c r="V433" s="115"/>
      <c r="W433" s="114"/>
      <c r="X433" s="114"/>
    </row>
    <row r="434" spans="2:24">
      <c r="B434" s="8">
        <f t="shared" si="103"/>
        <v>423</v>
      </c>
      <c r="J434" s="37"/>
      <c r="L434" s="51" t="str">
        <f t="shared" si="102"/>
        <v/>
      </c>
      <c r="M434" s="71" t="str">
        <f t="shared" si="100"/>
        <v/>
      </c>
      <c r="N434" s="71" t="str">
        <f t="shared" si="101"/>
        <v/>
      </c>
      <c r="O434" s="75" t="str">
        <f t="shared" si="104"/>
        <v/>
      </c>
      <c r="P434" s="71" t="str">
        <f t="shared" si="105"/>
        <v/>
      </c>
      <c r="S434" s="28"/>
      <c r="T434" s="57"/>
      <c r="U434" s="114"/>
      <c r="V434" s="115"/>
      <c r="W434" s="114"/>
      <c r="X434" s="114"/>
    </row>
    <row r="435" spans="2:24">
      <c r="B435" s="8">
        <f t="shared" si="103"/>
        <v>424</v>
      </c>
      <c r="J435" s="37"/>
      <c r="L435" s="51" t="str">
        <f t="shared" si="102"/>
        <v/>
      </c>
      <c r="M435" s="71" t="str">
        <f t="shared" si="100"/>
        <v/>
      </c>
      <c r="N435" s="71" t="str">
        <f t="shared" si="101"/>
        <v/>
      </c>
      <c r="O435" s="75" t="str">
        <f t="shared" si="104"/>
        <v/>
      </c>
      <c r="P435" s="71" t="str">
        <f t="shared" si="105"/>
        <v/>
      </c>
      <c r="S435" s="28"/>
      <c r="T435" s="57"/>
      <c r="U435" s="114"/>
      <c r="V435" s="115"/>
      <c r="W435" s="114"/>
      <c r="X435" s="114"/>
    </row>
    <row r="436" spans="2:24">
      <c r="B436" s="8">
        <f t="shared" si="103"/>
        <v>425</v>
      </c>
      <c r="J436" s="37"/>
      <c r="L436" s="51" t="str">
        <f t="shared" si="102"/>
        <v/>
      </c>
      <c r="M436" s="71" t="str">
        <f t="shared" si="100"/>
        <v/>
      </c>
      <c r="N436" s="71" t="str">
        <f t="shared" si="101"/>
        <v/>
      </c>
      <c r="O436" s="75" t="str">
        <f t="shared" si="104"/>
        <v/>
      </c>
      <c r="P436" s="71" t="str">
        <f t="shared" si="105"/>
        <v/>
      </c>
      <c r="S436" s="28"/>
      <c r="T436" s="57"/>
      <c r="U436" s="114"/>
      <c r="V436" s="115"/>
      <c r="W436" s="114"/>
      <c r="X436" s="114"/>
    </row>
    <row r="437" spans="2:24">
      <c r="B437" s="8">
        <f t="shared" si="103"/>
        <v>426</v>
      </c>
      <c r="J437" s="37"/>
      <c r="L437" s="51" t="str">
        <f t="shared" si="102"/>
        <v/>
      </c>
      <c r="M437" s="71" t="str">
        <f t="shared" si="100"/>
        <v/>
      </c>
      <c r="N437" s="71" t="str">
        <f t="shared" si="101"/>
        <v/>
      </c>
      <c r="O437" s="75" t="str">
        <f t="shared" si="104"/>
        <v/>
      </c>
      <c r="P437" s="71" t="str">
        <f t="shared" si="105"/>
        <v/>
      </c>
      <c r="S437" s="28"/>
      <c r="T437" s="57"/>
      <c r="U437" s="114"/>
      <c r="V437" s="115"/>
      <c r="W437" s="114"/>
      <c r="X437" s="114"/>
    </row>
    <row r="438" spans="2:24">
      <c r="B438" s="8">
        <f t="shared" si="103"/>
        <v>427</v>
      </c>
      <c r="J438" s="37"/>
      <c r="L438" s="51" t="str">
        <f t="shared" si="102"/>
        <v/>
      </c>
      <c r="M438" s="71" t="str">
        <f t="shared" si="100"/>
        <v/>
      </c>
      <c r="N438" s="71" t="str">
        <f t="shared" si="101"/>
        <v/>
      </c>
      <c r="O438" s="75" t="str">
        <f t="shared" si="104"/>
        <v/>
      </c>
      <c r="P438" s="71" t="str">
        <f t="shared" si="105"/>
        <v/>
      </c>
      <c r="S438" s="28"/>
      <c r="T438" s="57"/>
      <c r="U438" s="114"/>
      <c r="V438" s="115"/>
      <c r="W438" s="114"/>
      <c r="X438" s="114"/>
    </row>
    <row r="439" spans="2:24">
      <c r="B439" s="8">
        <f t="shared" si="103"/>
        <v>428</v>
      </c>
      <c r="J439" s="37"/>
      <c r="L439" s="51" t="str">
        <f t="shared" si="102"/>
        <v/>
      </c>
      <c r="M439" s="71" t="str">
        <f t="shared" si="100"/>
        <v/>
      </c>
      <c r="N439" s="71" t="str">
        <f t="shared" si="101"/>
        <v/>
      </c>
      <c r="O439" s="75" t="str">
        <f t="shared" si="104"/>
        <v/>
      </c>
      <c r="P439" s="71" t="str">
        <f t="shared" si="105"/>
        <v/>
      </c>
      <c r="S439" s="28"/>
      <c r="T439" s="57"/>
      <c r="U439" s="114"/>
      <c r="V439" s="115"/>
      <c r="W439" s="114"/>
      <c r="X439" s="114"/>
    </row>
    <row r="440" spans="2:24">
      <c r="B440" s="8">
        <f t="shared" si="103"/>
        <v>429</v>
      </c>
      <c r="J440" s="37"/>
      <c r="L440" s="51" t="str">
        <f t="shared" si="102"/>
        <v/>
      </c>
      <c r="M440" s="71" t="str">
        <f t="shared" si="100"/>
        <v/>
      </c>
      <c r="N440" s="71" t="str">
        <f t="shared" si="101"/>
        <v/>
      </c>
      <c r="O440" s="75" t="str">
        <f t="shared" si="104"/>
        <v/>
      </c>
      <c r="P440" s="71" t="str">
        <f t="shared" si="105"/>
        <v/>
      </c>
      <c r="S440" s="28"/>
      <c r="T440" s="57"/>
      <c r="U440" s="114"/>
      <c r="V440" s="115"/>
      <c r="W440" s="114"/>
      <c r="X440" s="114"/>
    </row>
    <row r="441" spans="2:24">
      <c r="B441" s="8">
        <f t="shared" si="103"/>
        <v>430</v>
      </c>
      <c r="J441" s="37"/>
      <c r="L441" s="51" t="str">
        <f t="shared" si="102"/>
        <v/>
      </c>
      <c r="M441" s="71" t="str">
        <f t="shared" si="100"/>
        <v/>
      </c>
      <c r="N441" s="71" t="str">
        <f t="shared" si="101"/>
        <v/>
      </c>
      <c r="O441" s="75" t="str">
        <f t="shared" si="104"/>
        <v/>
      </c>
      <c r="P441" s="71" t="str">
        <f t="shared" si="105"/>
        <v/>
      </c>
      <c r="S441" s="28"/>
      <c r="T441" s="57"/>
      <c r="U441" s="114"/>
      <c r="V441" s="115"/>
      <c r="W441" s="114"/>
      <c r="X441" s="114"/>
    </row>
    <row r="442" spans="2:24">
      <c r="B442" s="8">
        <f t="shared" si="103"/>
        <v>431</v>
      </c>
      <c r="J442" s="37"/>
      <c r="L442" s="51" t="str">
        <f t="shared" si="102"/>
        <v/>
      </c>
      <c r="M442" s="71" t="str">
        <f t="shared" si="100"/>
        <v/>
      </c>
      <c r="N442" s="71" t="str">
        <f t="shared" si="101"/>
        <v/>
      </c>
      <c r="O442" s="75" t="str">
        <f t="shared" si="104"/>
        <v/>
      </c>
      <c r="P442" s="71" t="str">
        <f t="shared" si="105"/>
        <v/>
      </c>
      <c r="S442" s="28"/>
      <c r="T442" s="57"/>
      <c r="U442" s="114"/>
      <c r="V442" s="115"/>
      <c r="W442" s="114"/>
      <c r="X442" s="114"/>
    </row>
    <row r="443" spans="2:24">
      <c r="B443" s="8">
        <f t="shared" si="103"/>
        <v>432</v>
      </c>
      <c r="J443" s="37"/>
      <c r="L443" s="51" t="str">
        <f t="shared" si="102"/>
        <v/>
      </c>
      <c r="M443" s="71" t="str">
        <f t="shared" si="100"/>
        <v/>
      </c>
      <c r="N443" s="71" t="str">
        <f t="shared" si="101"/>
        <v/>
      </c>
      <c r="O443" s="75" t="str">
        <f t="shared" si="104"/>
        <v/>
      </c>
      <c r="P443" s="71" t="str">
        <f t="shared" si="105"/>
        <v/>
      </c>
      <c r="S443" s="28"/>
      <c r="T443" s="57"/>
      <c r="U443" s="114"/>
      <c r="V443" s="115"/>
      <c r="W443" s="114"/>
      <c r="X443" s="114"/>
    </row>
    <row r="444" spans="2:24">
      <c r="B444" s="8">
        <f t="shared" si="103"/>
        <v>433</v>
      </c>
      <c r="J444" s="37"/>
      <c r="L444" s="51" t="str">
        <f t="shared" si="102"/>
        <v/>
      </c>
      <c r="M444" s="71" t="str">
        <f t="shared" si="100"/>
        <v/>
      </c>
      <c r="N444" s="71" t="str">
        <f t="shared" si="101"/>
        <v/>
      </c>
      <c r="O444" s="75" t="str">
        <f t="shared" si="104"/>
        <v/>
      </c>
      <c r="P444" s="71" t="str">
        <f t="shared" si="105"/>
        <v/>
      </c>
      <c r="S444" s="28"/>
      <c r="T444" s="57"/>
      <c r="U444" s="114"/>
      <c r="V444" s="115"/>
      <c r="W444" s="114"/>
      <c r="X444" s="114"/>
    </row>
    <row r="445" spans="2:24">
      <c r="B445" s="8">
        <f t="shared" si="103"/>
        <v>434</v>
      </c>
      <c r="J445" s="37"/>
      <c r="L445" s="51" t="str">
        <f t="shared" si="102"/>
        <v/>
      </c>
      <c r="M445" s="71" t="str">
        <f t="shared" si="100"/>
        <v/>
      </c>
      <c r="N445" s="71" t="str">
        <f t="shared" si="101"/>
        <v/>
      </c>
      <c r="O445" s="75" t="str">
        <f t="shared" si="104"/>
        <v/>
      </c>
      <c r="P445" s="71" t="str">
        <f t="shared" si="105"/>
        <v/>
      </c>
      <c r="S445" s="28"/>
      <c r="T445" s="57"/>
      <c r="U445" s="114"/>
      <c r="V445" s="115"/>
      <c r="W445" s="114"/>
      <c r="X445" s="114"/>
    </row>
    <row r="446" spans="2:24">
      <c r="B446" s="8">
        <f t="shared" si="103"/>
        <v>435</v>
      </c>
      <c r="J446" s="37"/>
      <c r="L446" s="51" t="str">
        <f t="shared" si="102"/>
        <v/>
      </c>
      <c r="M446" s="71" t="str">
        <f t="shared" si="100"/>
        <v/>
      </c>
      <c r="N446" s="71" t="str">
        <f t="shared" si="101"/>
        <v/>
      </c>
      <c r="O446" s="75" t="str">
        <f t="shared" si="104"/>
        <v/>
      </c>
      <c r="P446" s="71" t="str">
        <f t="shared" si="105"/>
        <v/>
      </c>
      <c r="S446" s="28"/>
      <c r="T446" s="57"/>
      <c r="U446" s="114"/>
      <c r="V446" s="115"/>
      <c r="W446" s="114"/>
      <c r="X446" s="114"/>
    </row>
    <row r="447" spans="2:24">
      <c r="B447" s="8">
        <f t="shared" si="103"/>
        <v>436</v>
      </c>
      <c r="J447" s="37"/>
      <c r="L447" s="51" t="str">
        <f t="shared" si="102"/>
        <v/>
      </c>
      <c r="M447" s="71" t="str">
        <f t="shared" si="100"/>
        <v/>
      </c>
      <c r="N447" s="71" t="str">
        <f t="shared" si="101"/>
        <v/>
      </c>
      <c r="O447" s="75" t="str">
        <f t="shared" si="104"/>
        <v/>
      </c>
      <c r="P447" s="71" t="str">
        <f t="shared" si="105"/>
        <v/>
      </c>
      <c r="S447" s="28"/>
      <c r="T447" s="57"/>
      <c r="U447" s="114"/>
      <c r="V447" s="115"/>
      <c r="W447" s="114"/>
      <c r="X447" s="114"/>
    </row>
    <row r="448" spans="2:24">
      <c r="B448" s="8">
        <f t="shared" si="103"/>
        <v>437</v>
      </c>
      <c r="J448" s="37"/>
      <c r="L448" s="51" t="str">
        <f t="shared" si="102"/>
        <v/>
      </c>
      <c r="M448" s="71" t="str">
        <f t="shared" si="100"/>
        <v/>
      </c>
      <c r="N448" s="71" t="str">
        <f t="shared" si="101"/>
        <v/>
      </c>
      <c r="O448" s="75" t="str">
        <f t="shared" si="104"/>
        <v/>
      </c>
      <c r="P448" s="71" t="str">
        <f t="shared" si="105"/>
        <v/>
      </c>
      <c r="S448" s="28"/>
      <c r="T448" s="57"/>
      <c r="U448" s="114"/>
      <c r="V448" s="115"/>
      <c r="W448" s="114"/>
      <c r="X448" s="114"/>
    </row>
    <row r="449" spans="2:24">
      <c r="B449" s="8">
        <f t="shared" si="103"/>
        <v>438</v>
      </c>
      <c r="J449" s="37"/>
      <c r="L449" s="51" t="str">
        <f t="shared" si="102"/>
        <v/>
      </c>
      <c r="M449" s="71" t="str">
        <f t="shared" si="100"/>
        <v/>
      </c>
      <c r="N449" s="71" t="str">
        <f t="shared" si="101"/>
        <v/>
      </c>
      <c r="O449" s="75" t="str">
        <f t="shared" si="104"/>
        <v/>
      </c>
      <c r="P449" s="71" t="str">
        <f t="shared" si="105"/>
        <v/>
      </c>
      <c r="S449" s="28"/>
      <c r="T449" s="57"/>
      <c r="U449" s="114"/>
      <c r="V449" s="115"/>
      <c r="W449" s="114"/>
      <c r="X449" s="114"/>
    </row>
    <row r="450" spans="2:24">
      <c r="B450" s="8">
        <f t="shared" si="103"/>
        <v>439</v>
      </c>
      <c r="J450" s="37"/>
      <c r="L450" s="51" t="str">
        <f t="shared" si="102"/>
        <v/>
      </c>
      <c r="M450" s="71" t="str">
        <f t="shared" si="100"/>
        <v/>
      </c>
      <c r="N450" s="71" t="str">
        <f t="shared" si="101"/>
        <v/>
      </c>
      <c r="O450" s="75" t="str">
        <f t="shared" si="104"/>
        <v/>
      </c>
      <c r="P450" s="71" t="str">
        <f t="shared" si="105"/>
        <v/>
      </c>
      <c r="S450" s="28"/>
      <c r="T450" s="57"/>
      <c r="U450" s="114"/>
      <c r="V450" s="115"/>
      <c r="W450" s="114"/>
      <c r="X450" s="114"/>
    </row>
    <row r="451" spans="2:24">
      <c r="B451" s="8">
        <f t="shared" si="103"/>
        <v>440</v>
      </c>
      <c r="J451" s="37"/>
      <c r="L451" s="51" t="str">
        <f t="shared" si="102"/>
        <v/>
      </c>
      <c r="M451" s="71" t="str">
        <f t="shared" si="100"/>
        <v/>
      </c>
      <c r="N451" s="71" t="str">
        <f t="shared" si="101"/>
        <v/>
      </c>
      <c r="O451" s="75" t="str">
        <f t="shared" si="104"/>
        <v/>
      </c>
      <c r="P451" s="71" t="str">
        <f t="shared" si="105"/>
        <v/>
      </c>
      <c r="S451" s="28"/>
      <c r="T451" s="57"/>
      <c r="U451" s="114"/>
      <c r="V451" s="115"/>
      <c r="W451" s="114"/>
      <c r="X451" s="114"/>
    </row>
    <row r="452" spans="2:24">
      <c r="B452" s="8">
        <f t="shared" si="103"/>
        <v>441</v>
      </c>
      <c r="J452" s="37"/>
      <c r="L452" s="51" t="str">
        <f t="shared" si="102"/>
        <v/>
      </c>
      <c r="M452" s="71" t="str">
        <f t="shared" si="100"/>
        <v/>
      </c>
      <c r="N452" s="71" t="str">
        <f t="shared" si="101"/>
        <v/>
      </c>
      <c r="O452" s="75" t="str">
        <f t="shared" si="104"/>
        <v/>
      </c>
      <c r="P452" s="71" t="str">
        <f t="shared" si="105"/>
        <v/>
      </c>
      <c r="S452" s="28"/>
      <c r="T452" s="57"/>
      <c r="U452" s="114"/>
      <c r="V452" s="115"/>
      <c r="W452" s="114"/>
      <c r="X452" s="114"/>
    </row>
    <row r="453" spans="2:24">
      <c r="B453" s="8">
        <f t="shared" si="103"/>
        <v>442</v>
      </c>
      <c r="J453" s="37"/>
      <c r="L453" s="51" t="str">
        <f t="shared" si="102"/>
        <v/>
      </c>
      <c r="M453" s="71" t="str">
        <f t="shared" si="100"/>
        <v/>
      </c>
      <c r="N453" s="71" t="str">
        <f t="shared" si="101"/>
        <v/>
      </c>
      <c r="O453" s="75" t="str">
        <f t="shared" si="104"/>
        <v/>
      </c>
      <c r="P453" s="71" t="str">
        <f t="shared" si="105"/>
        <v/>
      </c>
      <c r="S453" s="28"/>
      <c r="T453" s="57"/>
      <c r="U453" s="114"/>
      <c r="V453" s="115"/>
      <c r="W453" s="114"/>
      <c r="X453" s="114"/>
    </row>
    <row r="454" spans="2:24">
      <c r="B454" s="8">
        <f t="shared" si="103"/>
        <v>443</v>
      </c>
      <c r="J454" s="37"/>
      <c r="L454" s="51" t="str">
        <f t="shared" si="102"/>
        <v/>
      </c>
      <c r="M454" s="71" t="str">
        <f t="shared" si="100"/>
        <v/>
      </c>
      <c r="N454" s="71" t="str">
        <f t="shared" si="101"/>
        <v/>
      </c>
      <c r="O454" s="75" t="str">
        <f t="shared" si="104"/>
        <v/>
      </c>
      <c r="P454" s="71" t="str">
        <f t="shared" si="105"/>
        <v/>
      </c>
      <c r="S454" s="28"/>
      <c r="T454" s="57"/>
      <c r="U454" s="114"/>
      <c r="V454" s="115"/>
      <c r="W454" s="114"/>
      <c r="X454" s="114"/>
    </row>
    <row r="455" spans="2:24">
      <c r="B455" s="8">
        <f t="shared" si="103"/>
        <v>444</v>
      </c>
      <c r="J455" s="37"/>
      <c r="L455" s="51" t="str">
        <f t="shared" si="102"/>
        <v/>
      </c>
      <c r="M455" s="71" t="str">
        <f t="shared" si="100"/>
        <v/>
      </c>
      <c r="N455" s="71" t="str">
        <f t="shared" si="101"/>
        <v/>
      </c>
      <c r="O455" s="75" t="str">
        <f t="shared" si="104"/>
        <v/>
      </c>
      <c r="P455" s="71" t="str">
        <f t="shared" si="105"/>
        <v/>
      </c>
      <c r="S455" s="28"/>
      <c r="T455" s="57"/>
      <c r="U455" s="114"/>
      <c r="V455" s="115"/>
      <c r="W455" s="114"/>
      <c r="X455" s="114"/>
    </row>
    <row r="456" spans="2:24">
      <c r="B456" s="8">
        <f t="shared" si="103"/>
        <v>445</v>
      </c>
      <c r="J456" s="37"/>
      <c r="L456" s="51" t="str">
        <f t="shared" si="102"/>
        <v/>
      </c>
      <c r="M456" s="71" t="str">
        <f t="shared" si="100"/>
        <v/>
      </c>
      <c r="N456" s="71" t="str">
        <f t="shared" si="101"/>
        <v/>
      </c>
      <c r="O456" s="75" t="str">
        <f t="shared" si="104"/>
        <v/>
      </c>
      <c r="P456" s="71" t="str">
        <f t="shared" si="105"/>
        <v/>
      </c>
      <c r="S456" s="28"/>
      <c r="T456" s="57"/>
      <c r="U456" s="114"/>
      <c r="V456" s="115"/>
      <c r="W456" s="114"/>
      <c r="X456" s="114"/>
    </row>
    <row r="457" spans="2:24">
      <c r="B457" s="8">
        <f t="shared" si="103"/>
        <v>446</v>
      </c>
      <c r="J457" s="37"/>
      <c r="L457" s="51" t="str">
        <f t="shared" si="102"/>
        <v/>
      </c>
      <c r="M457" s="71" t="str">
        <f t="shared" si="100"/>
        <v/>
      </c>
      <c r="N457" s="71" t="str">
        <f t="shared" si="101"/>
        <v/>
      </c>
      <c r="O457" s="75" t="str">
        <f t="shared" si="104"/>
        <v/>
      </c>
      <c r="P457" s="71" t="str">
        <f t="shared" si="105"/>
        <v/>
      </c>
      <c r="S457" s="28"/>
      <c r="T457" s="57"/>
      <c r="U457" s="114"/>
      <c r="V457" s="115"/>
      <c r="W457" s="114"/>
      <c r="X457" s="114"/>
    </row>
    <row r="458" spans="2:24">
      <c r="B458" s="8">
        <f t="shared" si="103"/>
        <v>447</v>
      </c>
      <c r="J458" s="37"/>
      <c r="L458" s="51" t="str">
        <f t="shared" si="102"/>
        <v/>
      </c>
      <c r="M458" s="71" t="str">
        <f t="shared" ref="M458:M521" si="106">IF($L458&gt;0,$L458,"")</f>
        <v/>
      </c>
      <c r="N458" s="71" t="str">
        <f t="shared" ref="N458:N521" si="107">IF($L458&lt;0,$L458,"")</f>
        <v/>
      </c>
      <c r="O458" s="75" t="str">
        <f t="shared" si="104"/>
        <v/>
      </c>
      <c r="P458" s="71" t="str">
        <f t="shared" si="105"/>
        <v/>
      </c>
      <c r="S458" s="28"/>
      <c r="T458" s="57"/>
      <c r="U458" s="114"/>
      <c r="V458" s="115"/>
      <c r="W458" s="114"/>
      <c r="X458" s="114"/>
    </row>
    <row r="459" spans="2:24">
      <c r="B459" s="8">
        <f t="shared" si="103"/>
        <v>448</v>
      </c>
      <c r="J459" s="37"/>
      <c r="L459" s="51" t="str">
        <f t="shared" ref="L459:L522" si="108">IF(H459&lt;&gt;"",J459/J458-1,"")</f>
        <v/>
      </c>
      <c r="M459" s="71" t="str">
        <f t="shared" si="106"/>
        <v/>
      </c>
      <c r="N459" s="71" t="str">
        <f t="shared" si="107"/>
        <v/>
      </c>
      <c r="O459" s="75" t="str">
        <f t="shared" si="104"/>
        <v/>
      </c>
      <c r="P459" s="71" t="str">
        <f t="shared" si="105"/>
        <v/>
      </c>
      <c r="S459" s="28"/>
      <c r="T459" s="57"/>
      <c r="U459" s="114"/>
      <c r="V459" s="115"/>
      <c r="W459" s="114"/>
      <c r="X459" s="114"/>
    </row>
    <row r="460" spans="2:24">
      <c r="B460" s="8">
        <f t="shared" si="103"/>
        <v>449</v>
      </c>
      <c r="J460" s="37"/>
      <c r="L460" s="51" t="str">
        <f t="shared" si="108"/>
        <v/>
      </c>
      <c r="M460" s="71" t="str">
        <f t="shared" si="106"/>
        <v/>
      </c>
      <c r="N460" s="71" t="str">
        <f t="shared" si="107"/>
        <v/>
      </c>
      <c r="O460" s="75" t="str">
        <f t="shared" si="104"/>
        <v/>
      </c>
      <c r="P460" s="71" t="str">
        <f t="shared" si="105"/>
        <v/>
      </c>
      <c r="S460" s="28"/>
      <c r="T460" s="57"/>
      <c r="U460" s="114"/>
      <c r="V460" s="115"/>
      <c r="W460" s="114"/>
      <c r="X460" s="114"/>
    </row>
    <row r="461" spans="2:24">
      <c r="B461" s="8">
        <f t="shared" si="103"/>
        <v>450</v>
      </c>
      <c r="J461" s="37"/>
      <c r="L461" s="51" t="str">
        <f t="shared" si="108"/>
        <v/>
      </c>
      <c r="M461" s="71" t="str">
        <f t="shared" si="106"/>
        <v/>
      </c>
      <c r="N461" s="71" t="str">
        <f t="shared" si="107"/>
        <v/>
      </c>
      <c r="O461" s="75" t="str">
        <f t="shared" si="104"/>
        <v/>
      </c>
      <c r="P461" s="71" t="str">
        <f t="shared" si="105"/>
        <v/>
      </c>
      <c r="S461" s="28"/>
      <c r="T461" s="57"/>
      <c r="U461" s="114"/>
      <c r="V461" s="115"/>
      <c r="W461" s="114"/>
      <c r="X461" s="114"/>
    </row>
    <row r="462" spans="2:24">
      <c r="B462" s="8">
        <f t="shared" ref="B462:B525" si="109">1+B461</f>
        <v>451</v>
      </c>
      <c r="J462" s="37"/>
      <c r="L462" s="51" t="str">
        <f t="shared" si="108"/>
        <v/>
      </c>
      <c r="M462" s="71" t="str">
        <f t="shared" si="106"/>
        <v/>
      </c>
      <c r="N462" s="71" t="str">
        <f t="shared" si="107"/>
        <v/>
      </c>
      <c r="O462" s="75" t="str">
        <f t="shared" si="104"/>
        <v/>
      </c>
      <c r="P462" s="71" t="str">
        <f t="shared" si="105"/>
        <v/>
      </c>
      <c r="S462" s="28"/>
      <c r="T462" s="57"/>
      <c r="U462" s="114"/>
      <c r="V462" s="115"/>
      <c r="W462" s="114"/>
      <c r="X462" s="114"/>
    </row>
    <row r="463" spans="2:24">
      <c r="B463" s="8">
        <f t="shared" si="109"/>
        <v>452</v>
      </c>
      <c r="J463" s="37"/>
      <c r="L463" s="51" t="str">
        <f t="shared" si="108"/>
        <v/>
      </c>
      <c r="M463" s="71" t="str">
        <f t="shared" si="106"/>
        <v/>
      </c>
      <c r="N463" s="71" t="str">
        <f t="shared" si="107"/>
        <v/>
      </c>
      <c r="O463" s="75" t="str">
        <f t="shared" si="104"/>
        <v/>
      </c>
      <c r="P463" s="71" t="str">
        <f t="shared" si="105"/>
        <v/>
      </c>
      <c r="S463" s="28"/>
      <c r="T463" s="57"/>
      <c r="U463" s="114"/>
      <c r="V463" s="115"/>
      <c r="W463" s="114"/>
      <c r="X463" s="114"/>
    </row>
    <row r="464" spans="2:24">
      <c r="B464" s="8">
        <f t="shared" si="109"/>
        <v>453</v>
      </c>
      <c r="J464" s="37"/>
      <c r="L464" s="51" t="str">
        <f t="shared" si="108"/>
        <v/>
      </c>
      <c r="M464" s="71" t="str">
        <f t="shared" si="106"/>
        <v/>
      </c>
      <c r="N464" s="71" t="str">
        <f t="shared" si="107"/>
        <v/>
      </c>
      <c r="O464" s="75" t="str">
        <f t="shared" si="104"/>
        <v/>
      </c>
      <c r="P464" s="71" t="str">
        <f t="shared" si="105"/>
        <v/>
      </c>
      <c r="S464" s="28"/>
      <c r="T464" s="57"/>
      <c r="U464" s="114"/>
      <c r="V464" s="115"/>
      <c r="W464" s="114"/>
      <c r="X464" s="114"/>
    </row>
    <row r="465" spans="2:24">
      <c r="B465" s="8">
        <f t="shared" si="109"/>
        <v>454</v>
      </c>
      <c r="J465" s="37"/>
      <c r="L465" s="51" t="str">
        <f t="shared" si="108"/>
        <v/>
      </c>
      <c r="M465" s="71" t="str">
        <f t="shared" si="106"/>
        <v/>
      </c>
      <c r="N465" s="71" t="str">
        <f t="shared" si="107"/>
        <v/>
      </c>
      <c r="O465" s="75" t="str">
        <f t="shared" si="104"/>
        <v/>
      </c>
      <c r="P465" s="71" t="str">
        <f t="shared" si="105"/>
        <v/>
      </c>
      <c r="S465" s="28"/>
      <c r="T465" s="57"/>
      <c r="U465" s="114"/>
      <c r="V465" s="115"/>
      <c r="W465" s="114"/>
      <c r="X465" s="114"/>
    </row>
    <row r="466" spans="2:24">
      <c r="B466" s="8">
        <f t="shared" si="109"/>
        <v>455</v>
      </c>
      <c r="J466" s="37"/>
      <c r="L466" s="51" t="str">
        <f t="shared" si="108"/>
        <v/>
      </c>
      <c r="M466" s="71" t="str">
        <f t="shared" si="106"/>
        <v/>
      </c>
      <c r="N466" s="71" t="str">
        <f t="shared" si="107"/>
        <v/>
      </c>
      <c r="O466" s="75" t="str">
        <f t="shared" si="104"/>
        <v/>
      </c>
      <c r="P466" s="71" t="str">
        <f t="shared" si="105"/>
        <v/>
      </c>
      <c r="S466" s="28"/>
      <c r="T466" s="57"/>
      <c r="U466" s="114"/>
      <c r="V466" s="115"/>
      <c r="W466" s="114"/>
      <c r="X466" s="114"/>
    </row>
    <row r="467" spans="2:24">
      <c r="B467" s="8">
        <f t="shared" si="109"/>
        <v>456</v>
      </c>
      <c r="J467" s="37"/>
      <c r="L467" s="51" t="str">
        <f t="shared" si="108"/>
        <v/>
      </c>
      <c r="M467" s="71" t="str">
        <f t="shared" si="106"/>
        <v/>
      </c>
      <c r="N467" s="71" t="str">
        <f t="shared" si="107"/>
        <v/>
      </c>
      <c r="O467" s="75" t="str">
        <f t="shared" si="104"/>
        <v/>
      </c>
      <c r="P467" s="71" t="str">
        <f t="shared" si="105"/>
        <v/>
      </c>
      <c r="S467" s="28"/>
      <c r="T467" s="57"/>
      <c r="U467" s="114"/>
      <c r="V467" s="115"/>
      <c r="W467" s="114"/>
      <c r="X467" s="114"/>
    </row>
    <row r="468" spans="2:24">
      <c r="B468" s="8">
        <f t="shared" si="109"/>
        <v>457</v>
      </c>
      <c r="J468" s="37"/>
      <c r="L468" s="51" t="str">
        <f t="shared" si="108"/>
        <v/>
      </c>
      <c r="M468" s="71" t="str">
        <f t="shared" si="106"/>
        <v/>
      </c>
      <c r="N468" s="71" t="str">
        <f t="shared" si="107"/>
        <v/>
      </c>
      <c r="O468" s="75" t="str">
        <f t="shared" si="104"/>
        <v/>
      </c>
      <c r="P468" s="71" t="str">
        <f t="shared" si="105"/>
        <v/>
      </c>
      <c r="S468" s="28"/>
      <c r="T468" s="57"/>
      <c r="U468" s="114"/>
      <c r="V468" s="115"/>
      <c r="W468" s="114"/>
      <c r="X468" s="114"/>
    </row>
    <row r="469" spans="2:24">
      <c r="B469" s="8">
        <f t="shared" si="109"/>
        <v>458</v>
      </c>
      <c r="J469" s="37"/>
      <c r="L469" s="51" t="str">
        <f t="shared" si="108"/>
        <v/>
      </c>
      <c r="M469" s="71" t="str">
        <f t="shared" si="106"/>
        <v/>
      </c>
      <c r="N469" s="71" t="str">
        <f t="shared" si="107"/>
        <v/>
      </c>
      <c r="O469" s="75" t="str">
        <f t="shared" si="104"/>
        <v/>
      </c>
      <c r="P469" s="71" t="str">
        <f t="shared" si="105"/>
        <v/>
      </c>
      <c r="S469" s="28"/>
      <c r="T469" s="57"/>
      <c r="U469" s="114"/>
      <c r="V469" s="115"/>
      <c r="W469" s="114"/>
      <c r="X469" s="114"/>
    </row>
    <row r="470" spans="2:24">
      <c r="B470" s="8">
        <f t="shared" si="109"/>
        <v>459</v>
      </c>
      <c r="J470" s="37"/>
      <c r="L470" s="51" t="str">
        <f t="shared" si="108"/>
        <v/>
      </c>
      <c r="M470" s="71" t="str">
        <f t="shared" si="106"/>
        <v/>
      </c>
      <c r="N470" s="71" t="str">
        <f t="shared" si="107"/>
        <v/>
      </c>
      <c r="O470" s="75" t="str">
        <f t="shared" si="104"/>
        <v/>
      </c>
      <c r="P470" s="71" t="str">
        <f t="shared" si="105"/>
        <v/>
      </c>
      <c r="S470" s="28"/>
      <c r="T470" s="57"/>
      <c r="U470" s="114"/>
      <c r="V470" s="115"/>
      <c r="W470" s="114"/>
      <c r="X470" s="114"/>
    </row>
    <row r="471" spans="2:24">
      <c r="B471" s="8">
        <f t="shared" si="109"/>
        <v>460</v>
      </c>
      <c r="J471" s="37"/>
      <c r="L471" s="51" t="str">
        <f t="shared" si="108"/>
        <v/>
      </c>
      <c r="M471" s="71" t="str">
        <f t="shared" si="106"/>
        <v/>
      </c>
      <c r="N471" s="71" t="str">
        <f t="shared" si="107"/>
        <v/>
      </c>
      <c r="O471" s="75" t="str">
        <f t="shared" si="104"/>
        <v/>
      </c>
      <c r="P471" s="71" t="str">
        <f t="shared" si="105"/>
        <v/>
      </c>
      <c r="S471" s="28"/>
      <c r="T471" s="57"/>
      <c r="U471" s="114"/>
      <c r="V471" s="115"/>
      <c r="W471" s="114"/>
      <c r="X471" s="114"/>
    </row>
    <row r="472" spans="2:24">
      <c r="B472" s="8">
        <f t="shared" si="109"/>
        <v>461</v>
      </c>
      <c r="J472" s="37"/>
      <c r="L472" s="51" t="str">
        <f t="shared" si="108"/>
        <v/>
      </c>
      <c r="M472" s="71" t="str">
        <f t="shared" si="106"/>
        <v/>
      </c>
      <c r="N472" s="71" t="str">
        <f t="shared" si="107"/>
        <v/>
      </c>
      <c r="O472" s="75" t="str">
        <f t="shared" si="104"/>
        <v/>
      </c>
      <c r="P472" s="71" t="str">
        <f t="shared" si="105"/>
        <v/>
      </c>
      <c r="S472" s="28"/>
      <c r="T472" s="57"/>
      <c r="U472" s="114"/>
      <c r="V472" s="115"/>
      <c r="W472" s="114"/>
      <c r="X472" s="114"/>
    </row>
    <row r="473" spans="2:24">
      <c r="B473" s="8">
        <f t="shared" si="109"/>
        <v>462</v>
      </c>
      <c r="J473" s="37"/>
      <c r="L473" s="51" t="str">
        <f t="shared" si="108"/>
        <v/>
      </c>
      <c r="M473" s="71" t="str">
        <f t="shared" si="106"/>
        <v/>
      </c>
      <c r="N473" s="71" t="str">
        <f t="shared" si="107"/>
        <v/>
      </c>
      <c r="O473" s="75" t="str">
        <f t="shared" si="104"/>
        <v/>
      </c>
      <c r="P473" s="71" t="str">
        <f t="shared" si="105"/>
        <v/>
      </c>
      <c r="S473" s="28"/>
      <c r="T473" s="57"/>
      <c r="U473" s="114"/>
      <c r="V473" s="115"/>
      <c r="W473" s="114"/>
      <c r="X473" s="114"/>
    </row>
    <row r="474" spans="2:24">
      <c r="B474" s="8">
        <f t="shared" si="109"/>
        <v>463</v>
      </c>
      <c r="J474" s="37"/>
      <c r="L474" s="51" t="str">
        <f t="shared" si="108"/>
        <v/>
      </c>
      <c r="M474" s="71" t="str">
        <f t="shared" si="106"/>
        <v/>
      </c>
      <c r="N474" s="71" t="str">
        <f t="shared" si="107"/>
        <v/>
      </c>
      <c r="O474" s="75" t="str">
        <f t="shared" si="104"/>
        <v/>
      </c>
      <c r="P474" s="71" t="str">
        <f t="shared" si="105"/>
        <v/>
      </c>
      <c r="S474" s="28"/>
      <c r="T474" s="57"/>
      <c r="U474" s="114"/>
      <c r="V474" s="115"/>
      <c r="W474" s="114"/>
      <c r="X474" s="114"/>
    </row>
    <row r="475" spans="2:24">
      <c r="B475" s="8">
        <f t="shared" si="109"/>
        <v>464</v>
      </c>
      <c r="J475" s="37"/>
      <c r="L475" s="51" t="str">
        <f t="shared" si="108"/>
        <v/>
      </c>
      <c r="M475" s="71" t="str">
        <f t="shared" si="106"/>
        <v/>
      </c>
      <c r="N475" s="71" t="str">
        <f t="shared" si="107"/>
        <v/>
      </c>
      <c r="O475" s="75" t="str">
        <f t="shared" si="104"/>
        <v/>
      </c>
      <c r="P475" s="71" t="str">
        <f t="shared" si="105"/>
        <v/>
      </c>
      <c r="S475" s="28"/>
      <c r="T475" s="57"/>
      <c r="U475" s="114"/>
      <c r="V475" s="115"/>
      <c r="W475" s="114"/>
      <c r="X475" s="114"/>
    </row>
    <row r="476" spans="2:24">
      <c r="B476" s="8">
        <f t="shared" si="109"/>
        <v>465</v>
      </c>
      <c r="J476" s="37"/>
      <c r="L476" s="51" t="str">
        <f t="shared" si="108"/>
        <v/>
      </c>
      <c r="M476" s="71" t="str">
        <f t="shared" si="106"/>
        <v/>
      </c>
      <c r="N476" s="71" t="str">
        <f t="shared" si="107"/>
        <v/>
      </c>
      <c r="O476" s="75" t="str">
        <f t="shared" si="104"/>
        <v/>
      </c>
      <c r="P476" s="71" t="str">
        <f t="shared" si="105"/>
        <v/>
      </c>
      <c r="S476" s="28"/>
      <c r="T476" s="57"/>
      <c r="U476" s="114"/>
      <c r="V476" s="115"/>
      <c r="W476" s="114"/>
      <c r="X476" s="114"/>
    </row>
    <row r="477" spans="2:24">
      <c r="B477" s="8">
        <f t="shared" si="109"/>
        <v>466</v>
      </c>
      <c r="J477" s="37"/>
      <c r="L477" s="51" t="str">
        <f t="shared" si="108"/>
        <v/>
      </c>
      <c r="M477" s="71" t="str">
        <f t="shared" si="106"/>
        <v/>
      </c>
      <c r="N477" s="71" t="str">
        <f t="shared" si="107"/>
        <v/>
      </c>
      <c r="O477" s="75" t="str">
        <f t="shared" si="104"/>
        <v/>
      </c>
      <c r="P477" s="71" t="str">
        <f t="shared" si="105"/>
        <v/>
      </c>
      <c r="S477" s="28"/>
      <c r="T477" s="57"/>
      <c r="U477" s="114"/>
      <c r="V477" s="115"/>
      <c r="W477" s="114"/>
      <c r="X477" s="114"/>
    </row>
    <row r="478" spans="2:24">
      <c r="B478" s="8">
        <f t="shared" si="109"/>
        <v>467</v>
      </c>
      <c r="J478" s="37"/>
      <c r="L478" s="51" t="str">
        <f t="shared" si="108"/>
        <v/>
      </c>
      <c r="M478" s="71" t="str">
        <f t="shared" si="106"/>
        <v/>
      </c>
      <c r="N478" s="71" t="str">
        <f t="shared" si="107"/>
        <v/>
      </c>
      <c r="O478" s="75" t="str">
        <f t="shared" si="104"/>
        <v/>
      </c>
      <c r="P478" s="71" t="str">
        <f t="shared" si="105"/>
        <v/>
      </c>
      <c r="S478" s="28"/>
      <c r="T478" s="57"/>
      <c r="U478" s="114"/>
      <c r="V478" s="115"/>
      <c r="W478" s="114"/>
      <c r="X478" s="114"/>
    </row>
    <row r="479" spans="2:24">
      <c r="B479" s="8">
        <f t="shared" si="109"/>
        <v>468</v>
      </c>
      <c r="J479" s="37"/>
      <c r="L479" s="51" t="str">
        <f t="shared" si="108"/>
        <v/>
      </c>
      <c r="M479" s="71" t="str">
        <f t="shared" si="106"/>
        <v/>
      </c>
      <c r="N479" s="71" t="str">
        <f t="shared" si="107"/>
        <v/>
      </c>
      <c r="O479" s="75" t="str">
        <f t="shared" si="104"/>
        <v/>
      </c>
      <c r="P479" s="71" t="str">
        <f t="shared" si="105"/>
        <v/>
      </c>
      <c r="S479" s="28"/>
      <c r="T479" s="57"/>
      <c r="U479" s="114"/>
      <c r="V479" s="115"/>
      <c r="W479" s="114"/>
      <c r="X479" s="114"/>
    </row>
    <row r="480" spans="2:24">
      <c r="B480" s="8">
        <f t="shared" si="109"/>
        <v>469</v>
      </c>
      <c r="J480" s="37"/>
      <c r="L480" s="51" t="str">
        <f t="shared" si="108"/>
        <v/>
      </c>
      <c r="M480" s="71" t="str">
        <f t="shared" si="106"/>
        <v/>
      </c>
      <c r="N480" s="71" t="str">
        <f t="shared" si="107"/>
        <v/>
      </c>
      <c r="O480" s="75" t="str">
        <f t="shared" si="104"/>
        <v/>
      </c>
      <c r="P480" s="71" t="str">
        <f t="shared" si="105"/>
        <v/>
      </c>
      <c r="S480" s="28"/>
      <c r="T480" s="57"/>
      <c r="U480" s="114"/>
      <c r="V480" s="115"/>
      <c r="W480" s="114"/>
      <c r="X480" s="114"/>
    </row>
    <row r="481" spans="2:24">
      <c r="B481" s="8">
        <f t="shared" si="109"/>
        <v>470</v>
      </c>
      <c r="J481" s="37"/>
      <c r="L481" s="51" t="str">
        <f t="shared" si="108"/>
        <v/>
      </c>
      <c r="M481" s="71" t="str">
        <f t="shared" si="106"/>
        <v/>
      </c>
      <c r="N481" s="71" t="str">
        <f t="shared" si="107"/>
        <v/>
      </c>
      <c r="O481" s="75" t="str">
        <f t="shared" si="104"/>
        <v/>
      </c>
      <c r="P481" s="71" t="str">
        <f t="shared" si="105"/>
        <v/>
      </c>
      <c r="S481" s="28"/>
      <c r="T481" s="57"/>
      <c r="U481" s="114"/>
      <c r="V481" s="115"/>
      <c r="W481" s="114"/>
      <c r="X481" s="114"/>
    </row>
    <row r="482" spans="2:24">
      <c r="B482" s="8">
        <f t="shared" si="109"/>
        <v>471</v>
      </c>
      <c r="J482" s="37"/>
      <c r="L482" s="51" t="str">
        <f t="shared" si="108"/>
        <v/>
      </c>
      <c r="M482" s="71" t="str">
        <f t="shared" si="106"/>
        <v/>
      </c>
      <c r="N482" s="71" t="str">
        <f t="shared" si="107"/>
        <v/>
      </c>
      <c r="O482" s="75" t="str">
        <f t="shared" si="104"/>
        <v/>
      </c>
      <c r="P482" s="71" t="str">
        <f t="shared" si="105"/>
        <v/>
      </c>
      <c r="S482" s="28"/>
      <c r="T482" s="57"/>
      <c r="U482" s="114"/>
      <c r="V482" s="115"/>
      <c r="W482" s="114"/>
      <c r="X482" s="114"/>
    </row>
    <row r="483" spans="2:24">
      <c r="B483" s="8">
        <f t="shared" si="109"/>
        <v>472</v>
      </c>
      <c r="J483" s="37"/>
      <c r="L483" s="51" t="str">
        <f t="shared" si="108"/>
        <v/>
      </c>
      <c r="M483" s="71" t="str">
        <f t="shared" si="106"/>
        <v/>
      </c>
      <c r="N483" s="71" t="str">
        <f t="shared" si="107"/>
        <v/>
      </c>
      <c r="O483" s="75" t="str">
        <f t="shared" si="104"/>
        <v/>
      </c>
      <c r="P483" s="71" t="str">
        <f t="shared" si="105"/>
        <v/>
      </c>
      <c r="S483" s="28"/>
      <c r="T483" s="57"/>
      <c r="U483" s="114"/>
      <c r="V483" s="115"/>
      <c r="W483" s="114"/>
      <c r="X483" s="114"/>
    </row>
    <row r="484" spans="2:24">
      <c r="B484" s="8">
        <f t="shared" si="109"/>
        <v>473</v>
      </c>
      <c r="J484" s="37"/>
      <c r="L484" s="51" t="str">
        <f t="shared" si="108"/>
        <v/>
      </c>
      <c r="M484" s="71" t="str">
        <f t="shared" si="106"/>
        <v/>
      </c>
      <c r="N484" s="71" t="str">
        <f t="shared" si="107"/>
        <v/>
      </c>
      <c r="O484" s="75" t="str">
        <f t="shared" si="104"/>
        <v/>
      </c>
      <c r="P484" s="71" t="str">
        <f t="shared" si="105"/>
        <v/>
      </c>
      <c r="S484" s="28"/>
      <c r="T484" s="57"/>
      <c r="U484" s="114"/>
      <c r="V484" s="115"/>
      <c r="W484" s="114"/>
      <c r="X484" s="114"/>
    </row>
    <row r="485" spans="2:24">
      <c r="B485" s="8">
        <f t="shared" si="109"/>
        <v>474</v>
      </c>
      <c r="J485" s="37"/>
      <c r="L485" s="51" t="str">
        <f t="shared" si="108"/>
        <v/>
      </c>
      <c r="M485" s="71" t="str">
        <f t="shared" si="106"/>
        <v/>
      </c>
      <c r="N485" s="71" t="str">
        <f t="shared" si="107"/>
        <v/>
      </c>
      <c r="O485" s="75" t="str">
        <f t="shared" si="104"/>
        <v/>
      </c>
      <c r="P485" s="71" t="str">
        <f t="shared" si="105"/>
        <v/>
      </c>
      <c r="S485" s="28"/>
      <c r="T485" s="57"/>
      <c r="U485" s="114"/>
      <c r="V485" s="115"/>
      <c r="W485" s="114"/>
      <c r="X485" s="114"/>
    </row>
    <row r="486" spans="2:24">
      <c r="B486" s="8">
        <f t="shared" si="109"/>
        <v>475</v>
      </c>
      <c r="J486" s="37"/>
      <c r="L486" s="51" t="str">
        <f t="shared" si="108"/>
        <v/>
      </c>
      <c r="M486" s="71" t="str">
        <f t="shared" si="106"/>
        <v/>
      </c>
      <c r="N486" s="71" t="str">
        <f t="shared" si="107"/>
        <v/>
      </c>
      <c r="O486" s="75" t="str">
        <f t="shared" si="104"/>
        <v/>
      </c>
      <c r="P486" s="71" t="str">
        <f t="shared" si="105"/>
        <v/>
      </c>
      <c r="S486" s="28"/>
      <c r="T486" s="57"/>
      <c r="U486" s="114"/>
      <c r="V486" s="115"/>
      <c r="W486" s="114"/>
      <c r="X486" s="114"/>
    </row>
    <row r="487" spans="2:24">
      <c r="B487" s="8">
        <f t="shared" si="109"/>
        <v>476</v>
      </c>
      <c r="J487" s="37"/>
      <c r="L487" s="51" t="str">
        <f t="shared" si="108"/>
        <v/>
      </c>
      <c r="M487" s="71" t="str">
        <f t="shared" si="106"/>
        <v/>
      </c>
      <c r="N487" s="71" t="str">
        <f t="shared" si="107"/>
        <v/>
      </c>
      <c r="O487" s="75" t="str">
        <f t="shared" si="104"/>
        <v/>
      </c>
      <c r="P487" s="71" t="str">
        <f t="shared" si="105"/>
        <v/>
      </c>
      <c r="S487" s="28"/>
      <c r="T487" s="57"/>
      <c r="U487" s="114"/>
      <c r="V487" s="115"/>
      <c r="W487" s="114"/>
      <c r="X487" s="114"/>
    </row>
    <row r="488" spans="2:24">
      <c r="B488" s="8">
        <f t="shared" si="109"/>
        <v>477</v>
      </c>
      <c r="J488" s="37"/>
      <c r="L488" s="51" t="str">
        <f t="shared" si="108"/>
        <v/>
      </c>
      <c r="M488" s="71" t="str">
        <f t="shared" si="106"/>
        <v/>
      </c>
      <c r="N488" s="71" t="str">
        <f t="shared" si="107"/>
        <v/>
      </c>
      <c r="O488" s="75" t="str">
        <f t="shared" si="104"/>
        <v/>
      </c>
      <c r="P488" s="71" t="str">
        <f t="shared" si="105"/>
        <v/>
      </c>
      <c r="S488" s="28"/>
      <c r="T488" s="57"/>
      <c r="U488" s="114"/>
      <c r="V488" s="115"/>
      <c r="W488" s="114"/>
      <c r="X488" s="114"/>
    </row>
    <row r="489" spans="2:24">
      <c r="B489" s="8">
        <f t="shared" si="109"/>
        <v>478</v>
      </c>
      <c r="J489" s="37"/>
      <c r="L489" s="51" t="str">
        <f t="shared" si="108"/>
        <v/>
      </c>
      <c r="M489" s="71" t="str">
        <f t="shared" si="106"/>
        <v/>
      </c>
      <c r="N489" s="71" t="str">
        <f t="shared" si="107"/>
        <v/>
      </c>
      <c r="O489" s="75" t="str">
        <f t="shared" si="104"/>
        <v/>
      </c>
      <c r="P489" s="71" t="str">
        <f t="shared" si="105"/>
        <v/>
      </c>
      <c r="S489" s="28"/>
      <c r="T489" s="57"/>
      <c r="U489" s="114"/>
      <c r="V489" s="115"/>
      <c r="W489" s="114"/>
      <c r="X489" s="114"/>
    </row>
    <row r="490" spans="2:24">
      <c r="B490" s="8">
        <f t="shared" si="109"/>
        <v>479</v>
      </c>
      <c r="J490" s="37"/>
      <c r="L490" s="51" t="str">
        <f t="shared" si="108"/>
        <v/>
      </c>
      <c r="M490" s="71" t="str">
        <f t="shared" si="106"/>
        <v/>
      </c>
      <c r="N490" s="71" t="str">
        <f t="shared" si="107"/>
        <v/>
      </c>
      <c r="O490" s="75" t="str">
        <f t="shared" si="104"/>
        <v/>
      </c>
      <c r="P490" s="71" t="str">
        <f t="shared" si="105"/>
        <v/>
      </c>
      <c r="S490" s="28"/>
      <c r="T490" s="57"/>
      <c r="U490" s="114"/>
      <c r="V490" s="115"/>
      <c r="W490" s="114"/>
      <c r="X490" s="114"/>
    </row>
    <row r="491" spans="2:24">
      <c r="B491" s="8">
        <f t="shared" si="109"/>
        <v>480</v>
      </c>
      <c r="J491" s="37"/>
      <c r="L491" s="51" t="str">
        <f t="shared" si="108"/>
        <v/>
      </c>
      <c r="M491" s="71" t="str">
        <f t="shared" si="106"/>
        <v/>
      </c>
      <c r="N491" s="71" t="str">
        <f t="shared" si="107"/>
        <v/>
      </c>
      <c r="O491" s="75" t="str">
        <f t="shared" si="104"/>
        <v/>
      </c>
      <c r="P491" s="71" t="str">
        <f t="shared" si="105"/>
        <v/>
      </c>
      <c r="S491" s="28"/>
      <c r="T491" s="57"/>
      <c r="U491" s="114"/>
      <c r="V491" s="115"/>
      <c r="W491" s="114"/>
      <c r="X491" s="114"/>
    </row>
    <row r="492" spans="2:24">
      <c r="B492" s="8">
        <f t="shared" si="109"/>
        <v>481</v>
      </c>
      <c r="J492" s="37"/>
      <c r="L492" s="51" t="str">
        <f t="shared" si="108"/>
        <v/>
      </c>
      <c r="M492" s="71" t="str">
        <f t="shared" si="106"/>
        <v/>
      </c>
      <c r="N492" s="71" t="str">
        <f t="shared" si="107"/>
        <v/>
      </c>
      <c r="O492" s="75" t="str">
        <f t="shared" si="104"/>
        <v/>
      </c>
      <c r="P492" s="71" t="str">
        <f t="shared" si="105"/>
        <v/>
      </c>
      <c r="S492" s="28"/>
      <c r="T492" s="57"/>
      <c r="U492" s="114"/>
      <c r="V492" s="115"/>
      <c r="W492" s="114"/>
      <c r="X492" s="114"/>
    </row>
    <row r="493" spans="2:24">
      <c r="B493" s="8">
        <f t="shared" si="109"/>
        <v>482</v>
      </c>
      <c r="J493" s="37"/>
      <c r="L493" s="51" t="str">
        <f t="shared" si="108"/>
        <v/>
      </c>
      <c r="M493" s="71" t="str">
        <f t="shared" si="106"/>
        <v/>
      </c>
      <c r="N493" s="71" t="str">
        <f t="shared" si="107"/>
        <v/>
      </c>
      <c r="O493" s="75" t="str">
        <f t="shared" si="104"/>
        <v/>
      </c>
      <c r="P493" s="71" t="str">
        <f t="shared" si="105"/>
        <v/>
      </c>
      <c r="S493" s="28"/>
      <c r="T493" s="57"/>
      <c r="U493" s="114"/>
      <c r="V493" s="115"/>
      <c r="W493" s="114"/>
      <c r="X493" s="114"/>
    </row>
    <row r="494" spans="2:24">
      <c r="B494" s="8">
        <f t="shared" si="109"/>
        <v>483</v>
      </c>
      <c r="J494" s="37"/>
      <c r="L494" s="51" t="str">
        <f t="shared" si="108"/>
        <v/>
      </c>
      <c r="M494" s="71" t="str">
        <f t="shared" si="106"/>
        <v/>
      </c>
      <c r="N494" s="71" t="str">
        <f t="shared" si="107"/>
        <v/>
      </c>
      <c r="O494" s="75" t="str">
        <f t="shared" si="104"/>
        <v/>
      </c>
      <c r="P494" s="71" t="str">
        <f t="shared" si="105"/>
        <v/>
      </c>
      <c r="S494" s="28"/>
      <c r="T494" s="57"/>
      <c r="U494" s="114"/>
      <c r="V494" s="115"/>
      <c r="W494" s="114"/>
      <c r="X494" s="114"/>
    </row>
    <row r="495" spans="2:24">
      <c r="B495" s="8">
        <f t="shared" si="109"/>
        <v>484</v>
      </c>
      <c r="J495" s="37"/>
      <c r="L495" s="51" t="str">
        <f t="shared" si="108"/>
        <v/>
      </c>
      <c r="M495" s="71" t="str">
        <f t="shared" si="106"/>
        <v/>
      </c>
      <c r="N495" s="71" t="str">
        <f t="shared" si="107"/>
        <v/>
      </c>
      <c r="O495" s="75" t="str">
        <f t="shared" si="104"/>
        <v/>
      </c>
      <c r="P495" s="71" t="str">
        <f t="shared" si="105"/>
        <v/>
      </c>
      <c r="S495" s="28"/>
      <c r="T495" s="57"/>
      <c r="U495" s="114"/>
      <c r="V495" s="115"/>
      <c r="W495" s="114"/>
      <c r="X495" s="114"/>
    </row>
    <row r="496" spans="2:24">
      <c r="B496" s="8">
        <f t="shared" si="109"/>
        <v>485</v>
      </c>
      <c r="J496" s="37"/>
      <c r="L496" s="51" t="str">
        <f t="shared" si="108"/>
        <v/>
      </c>
      <c r="M496" s="71" t="str">
        <f t="shared" si="106"/>
        <v/>
      </c>
      <c r="N496" s="71" t="str">
        <f t="shared" si="107"/>
        <v/>
      </c>
      <c r="O496" s="75" t="str">
        <f t="shared" si="104"/>
        <v/>
      </c>
      <c r="P496" s="71" t="str">
        <f t="shared" si="105"/>
        <v/>
      </c>
      <c r="S496" s="28"/>
      <c r="T496" s="57"/>
      <c r="U496" s="114"/>
      <c r="V496" s="115"/>
      <c r="W496" s="114"/>
      <c r="X496" s="114"/>
    </row>
    <row r="497" spans="2:24">
      <c r="B497" s="8">
        <f t="shared" si="109"/>
        <v>486</v>
      </c>
      <c r="J497" s="37"/>
      <c r="L497" s="51" t="str">
        <f t="shared" si="108"/>
        <v/>
      </c>
      <c r="M497" s="71" t="str">
        <f t="shared" si="106"/>
        <v/>
      </c>
      <c r="N497" s="71" t="str">
        <f t="shared" si="107"/>
        <v/>
      </c>
      <c r="O497" s="75" t="str">
        <f t="shared" ref="O497:O560" si="110">IF(M497&lt;&gt;"",Q$4,"")</f>
        <v/>
      </c>
      <c r="P497" s="71" t="str">
        <f t="shared" ref="P497:P560" si="111">IF(N497&lt;&gt;"",Q$6,"")</f>
        <v/>
      </c>
      <c r="S497" s="28"/>
      <c r="T497" s="57"/>
      <c r="U497" s="114"/>
      <c r="V497" s="115"/>
      <c r="W497" s="114"/>
      <c r="X497" s="114"/>
    </row>
    <row r="498" spans="2:24">
      <c r="B498" s="8">
        <f t="shared" si="109"/>
        <v>487</v>
      </c>
      <c r="J498" s="37"/>
      <c r="L498" s="51" t="str">
        <f t="shared" si="108"/>
        <v/>
      </c>
      <c r="M498" s="71" t="str">
        <f t="shared" si="106"/>
        <v/>
      </c>
      <c r="N498" s="71" t="str">
        <f t="shared" si="107"/>
        <v/>
      </c>
      <c r="O498" s="75" t="str">
        <f t="shared" si="110"/>
        <v/>
      </c>
      <c r="P498" s="71" t="str">
        <f t="shared" si="111"/>
        <v/>
      </c>
      <c r="S498" s="28"/>
      <c r="T498" s="57"/>
      <c r="U498" s="114"/>
      <c r="V498" s="115"/>
      <c r="W498" s="114"/>
      <c r="X498" s="114"/>
    </row>
    <row r="499" spans="2:24">
      <c r="B499" s="8">
        <f t="shared" si="109"/>
        <v>488</v>
      </c>
      <c r="J499" s="37"/>
      <c r="L499" s="51" t="str">
        <f t="shared" si="108"/>
        <v/>
      </c>
      <c r="M499" s="71" t="str">
        <f t="shared" si="106"/>
        <v/>
      </c>
      <c r="N499" s="71" t="str">
        <f t="shared" si="107"/>
        <v/>
      </c>
      <c r="O499" s="75" t="str">
        <f t="shared" si="110"/>
        <v/>
      </c>
      <c r="P499" s="71" t="str">
        <f t="shared" si="111"/>
        <v/>
      </c>
      <c r="S499" s="28"/>
      <c r="T499" s="57"/>
      <c r="U499" s="114"/>
      <c r="V499" s="115"/>
      <c r="W499" s="114"/>
      <c r="X499" s="114"/>
    </row>
    <row r="500" spans="2:24">
      <c r="B500" s="8">
        <f t="shared" si="109"/>
        <v>489</v>
      </c>
      <c r="J500" s="37"/>
      <c r="L500" s="51" t="str">
        <f t="shared" si="108"/>
        <v/>
      </c>
      <c r="M500" s="71" t="str">
        <f t="shared" si="106"/>
        <v/>
      </c>
      <c r="N500" s="71" t="str">
        <f t="shared" si="107"/>
        <v/>
      </c>
      <c r="O500" s="75" t="str">
        <f t="shared" si="110"/>
        <v/>
      </c>
      <c r="P500" s="71" t="str">
        <f t="shared" si="111"/>
        <v/>
      </c>
      <c r="S500" s="28"/>
      <c r="T500" s="57"/>
      <c r="U500" s="114"/>
      <c r="V500" s="115"/>
      <c r="W500" s="114"/>
      <c r="X500" s="114"/>
    </row>
    <row r="501" spans="2:24">
      <c r="B501" s="8">
        <f t="shared" si="109"/>
        <v>490</v>
      </c>
      <c r="J501" s="37"/>
      <c r="L501" s="51" t="str">
        <f t="shared" si="108"/>
        <v/>
      </c>
      <c r="M501" s="71" t="str">
        <f t="shared" si="106"/>
        <v/>
      </c>
      <c r="N501" s="71" t="str">
        <f t="shared" si="107"/>
        <v/>
      </c>
      <c r="O501" s="75" t="str">
        <f t="shared" si="110"/>
        <v/>
      </c>
      <c r="P501" s="71" t="str">
        <f t="shared" si="111"/>
        <v/>
      </c>
      <c r="S501" s="28"/>
      <c r="T501" s="57"/>
      <c r="U501" s="114"/>
      <c r="V501" s="115"/>
      <c r="W501" s="114"/>
      <c r="X501" s="114"/>
    </row>
    <row r="502" spans="2:24">
      <c r="B502" s="8">
        <f t="shared" si="109"/>
        <v>491</v>
      </c>
      <c r="J502" s="37"/>
      <c r="L502" s="51" t="str">
        <f t="shared" si="108"/>
        <v/>
      </c>
      <c r="M502" s="71" t="str">
        <f t="shared" si="106"/>
        <v/>
      </c>
      <c r="N502" s="71" t="str">
        <f t="shared" si="107"/>
        <v/>
      </c>
      <c r="O502" s="75" t="str">
        <f t="shared" si="110"/>
        <v/>
      </c>
      <c r="P502" s="71" t="str">
        <f t="shared" si="111"/>
        <v/>
      </c>
      <c r="S502" s="28"/>
      <c r="T502" s="57"/>
      <c r="U502" s="114"/>
      <c r="V502" s="115"/>
      <c r="W502" s="114"/>
      <c r="X502" s="114"/>
    </row>
    <row r="503" spans="2:24">
      <c r="B503" s="8">
        <f t="shared" si="109"/>
        <v>492</v>
      </c>
      <c r="J503" s="37"/>
      <c r="L503" s="51" t="str">
        <f t="shared" si="108"/>
        <v/>
      </c>
      <c r="M503" s="71" t="str">
        <f t="shared" si="106"/>
        <v/>
      </c>
      <c r="N503" s="71" t="str">
        <f t="shared" si="107"/>
        <v/>
      </c>
      <c r="O503" s="75" t="str">
        <f t="shared" si="110"/>
        <v/>
      </c>
      <c r="P503" s="71" t="str">
        <f t="shared" si="111"/>
        <v/>
      </c>
      <c r="S503" s="28"/>
      <c r="T503" s="57"/>
      <c r="U503" s="114"/>
      <c r="V503" s="115"/>
      <c r="W503" s="114"/>
      <c r="X503" s="114"/>
    </row>
    <row r="504" spans="2:24">
      <c r="B504" s="8">
        <f t="shared" si="109"/>
        <v>493</v>
      </c>
      <c r="J504" s="37"/>
      <c r="L504" s="51" t="str">
        <f t="shared" si="108"/>
        <v/>
      </c>
      <c r="M504" s="71" t="str">
        <f t="shared" si="106"/>
        <v/>
      </c>
      <c r="N504" s="71" t="str">
        <f t="shared" si="107"/>
        <v/>
      </c>
      <c r="O504" s="75" t="str">
        <f t="shared" si="110"/>
        <v/>
      </c>
      <c r="P504" s="71" t="str">
        <f t="shared" si="111"/>
        <v/>
      </c>
      <c r="S504" s="28"/>
      <c r="T504" s="57"/>
      <c r="U504" s="114"/>
      <c r="V504" s="115"/>
      <c r="W504" s="114"/>
      <c r="X504" s="114"/>
    </row>
    <row r="505" spans="2:24">
      <c r="B505" s="8">
        <f t="shared" si="109"/>
        <v>494</v>
      </c>
      <c r="J505" s="37"/>
      <c r="L505" s="51" t="str">
        <f t="shared" si="108"/>
        <v/>
      </c>
      <c r="M505" s="71" t="str">
        <f t="shared" si="106"/>
        <v/>
      </c>
      <c r="N505" s="71" t="str">
        <f t="shared" si="107"/>
        <v/>
      </c>
      <c r="O505" s="75" t="str">
        <f t="shared" si="110"/>
        <v/>
      </c>
      <c r="P505" s="71" t="str">
        <f t="shared" si="111"/>
        <v/>
      </c>
      <c r="S505" s="28"/>
      <c r="T505" s="57"/>
      <c r="U505" s="114"/>
      <c r="V505" s="115"/>
      <c r="W505" s="114"/>
      <c r="X505" s="114"/>
    </row>
    <row r="506" spans="2:24">
      <c r="B506" s="8">
        <f t="shared" si="109"/>
        <v>495</v>
      </c>
      <c r="J506" s="37"/>
      <c r="L506" s="51" t="str">
        <f t="shared" si="108"/>
        <v/>
      </c>
      <c r="M506" s="71" t="str">
        <f t="shared" si="106"/>
        <v/>
      </c>
      <c r="N506" s="71" t="str">
        <f t="shared" si="107"/>
        <v/>
      </c>
      <c r="O506" s="75" t="str">
        <f t="shared" si="110"/>
        <v/>
      </c>
      <c r="P506" s="71" t="str">
        <f t="shared" si="111"/>
        <v/>
      </c>
      <c r="S506" s="28"/>
      <c r="T506" s="57"/>
      <c r="U506" s="114"/>
      <c r="V506" s="115"/>
      <c r="W506" s="114"/>
      <c r="X506" s="114"/>
    </row>
    <row r="507" spans="2:24">
      <c r="B507" s="8">
        <f t="shared" si="109"/>
        <v>496</v>
      </c>
      <c r="J507" s="37"/>
      <c r="L507" s="51" t="str">
        <f t="shared" si="108"/>
        <v/>
      </c>
      <c r="M507" s="71" t="str">
        <f t="shared" si="106"/>
        <v/>
      </c>
      <c r="N507" s="71" t="str">
        <f t="shared" si="107"/>
        <v/>
      </c>
      <c r="O507" s="75" t="str">
        <f t="shared" si="110"/>
        <v/>
      </c>
      <c r="P507" s="71" t="str">
        <f t="shared" si="111"/>
        <v/>
      </c>
      <c r="S507" s="28"/>
      <c r="T507" s="57"/>
      <c r="U507" s="114"/>
      <c r="V507" s="115"/>
      <c r="W507" s="114"/>
      <c r="X507" s="114"/>
    </row>
    <row r="508" spans="2:24">
      <c r="B508" s="8">
        <f t="shared" si="109"/>
        <v>497</v>
      </c>
      <c r="J508" s="37"/>
      <c r="L508" s="51" t="str">
        <f t="shared" si="108"/>
        <v/>
      </c>
      <c r="M508" s="71" t="str">
        <f t="shared" si="106"/>
        <v/>
      </c>
      <c r="N508" s="71" t="str">
        <f t="shared" si="107"/>
        <v/>
      </c>
      <c r="O508" s="75" t="str">
        <f t="shared" si="110"/>
        <v/>
      </c>
      <c r="P508" s="71" t="str">
        <f t="shared" si="111"/>
        <v/>
      </c>
      <c r="S508" s="28"/>
      <c r="T508" s="57"/>
      <c r="U508" s="114"/>
      <c r="V508" s="115"/>
      <c r="W508" s="114"/>
      <c r="X508" s="114"/>
    </row>
    <row r="509" spans="2:24">
      <c r="B509" s="8">
        <f t="shared" si="109"/>
        <v>498</v>
      </c>
      <c r="J509" s="37"/>
      <c r="L509" s="51" t="str">
        <f t="shared" si="108"/>
        <v/>
      </c>
      <c r="M509" s="71" t="str">
        <f t="shared" si="106"/>
        <v/>
      </c>
      <c r="N509" s="71" t="str">
        <f t="shared" si="107"/>
        <v/>
      </c>
      <c r="O509" s="75" t="str">
        <f t="shared" si="110"/>
        <v/>
      </c>
      <c r="P509" s="71" t="str">
        <f t="shared" si="111"/>
        <v/>
      </c>
      <c r="S509" s="28"/>
      <c r="T509" s="57"/>
      <c r="U509" s="114"/>
      <c r="V509" s="115"/>
      <c r="W509" s="114"/>
      <c r="X509" s="114"/>
    </row>
    <row r="510" spans="2:24">
      <c r="B510" s="8">
        <f t="shared" si="109"/>
        <v>499</v>
      </c>
      <c r="J510" s="37"/>
      <c r="L510" s="51" t="str">
        <f t="shared" si="108"/>
        <v/>
      </c>
      <c r="M510" s="71" t="str">
        <f t="shared" si="106"/>
        <v/>
      </c>
      <c r="N510" s="71" t="str">
        <f t="shared" si="107"/>
        <v/>
      </c>
      <c r="O510" s="75" t="str">
        <f t="shared" si="110"/>
        <v/>
      </c>
      <c r="P510" s="71" t="str">
        <f t="shared" si="111"/>
        <v/>
      </c>
      <c r="S510" s="28"/>
      <c r="T510" s="57"/>
      <c r="U510" s="114"/>
      <c r="V510" s="115"/>
      <c r="W510" s="114"/>
      <c r="X510" s="114"/>
    </row>
    <row r="511" spans="2:24">
      <c r="B511" s="8">
        <f t="shared" si="109"/>
        <v>500</v>
      </c>
      <c r="J511" s="37"/>
      <c r="L511" s="51" t="str">
        <f t="shared" si="108"/>
        <v/>
      </c>
      <c r="M511" s="71" t="str">
        <f t="shared" si="106"/>
        <v/>
      </c>
      <c r="N511" s="71" t="str">
        <f t="shared" si="107"/>
        <v/>
      </c>
      <c r="O511" s="75" t="str">
        <f t="shared" si="110"/>
        <v/>
      </c>
      <c r="P511" s="71" t="str">
        <f t="shared" si="111"/>
        <v/>
      </c>
      <c r="U511" s="114"/>
      <c r="V511" s="115"/>
      <c r="W511" s="114"/>
      <c r="X511" s="114"/>
    </row>
    <row r="512" spans="2:24">
      <c r="B512" s="8">
        <f t="shared" si="109"/>
        <v>501</v>
      </c>
      <c r="J512" s="37"/>
      <c r="L512" s="51" t="str">
        <f t="shared" si="108"/>
        <v/>
      </c>
      <c r="M512" s="71" t="str">
        <f t="shared" si="106"/>
        <v/>
      </c>
      <c r="N512" s="71" t="str">
        <f t="shared" si="107"/>
        <v/>
      </c>
      <c r="O512" s="75" t="str">
        <f t="shared" si="110"/>
        <v/>
      </c>
      <c r="P512" s="71" t="str">
        <f t="shared" si="111"/>
        <v/>
      </c>
      <c r="U512" s="114"/>
      <c r="V512" s="115"/>
      <c r="W512" s="114"/>
      <c r="X512" s="114"/>
    </row>
    <row r="513" spans="2:24">
      <c r="B513" s="8">
        <f t="shared" si="109"/>
        <v>502</v>
      </c>
      <c r="J513" s="37"/>
      <c r="L513" s="51" t="str">
        <f t="shared" si="108"/>
        <v/>
      </c>
      <c r="M513" s="71" t="str">
        <f t="shared" si="106"/>
        <v/>
      </c>
      <c r="N513" s="71" t="str">
        <f t="shared" si="107"/>
        <v/>
      </c>
      <c r="O513" s="75" t="str">
        <f t="shared" si="110"/>
        <v/>
      </c>
      <c r="P513" s="71" t="str">
        <f t="shared" si="111"/>
        <v/>
      </c>
      <c r="U513" s="114"/>
      <c r="V513" s="115"/>
      <c r="W513" s="114"/>
      <c r="X513" s="114"/>
    </row>
    <row r="514" spans="2:24">
      <c r="B514" s="8">
        <f t="shared" si="109"/>
        <v>503</v>
      </c>
      <c r="J514" s="37"/>
      <c r="L514" s="51" t="str">
        <f t="shared" si="108"/>
        <v/>
      </c>
      <c r="M514" s="71" t="str">
        <f t="shared" si="106"/>
        <v/>
      </c>
      <c r="N514" s="71" t="str">
        <f t="shared" si="107"/>
        <v/>
      </c>
      <c r="O514" s="75" t="str">
        <f t="shared" si="110"/>
        <v/>
      </c>
      <c r="P514" s="71" t="str">
        <f t="shared" si="111"/>
        <v/>
      </c>
      <c r="U514" s="114"/>
      <c r="V514" s="115"/>
      <c r="W514" s="114"/>
      <c r="X514" s="114"/>
    </row>
    <row r="515" spans="2:24">
      <c r="B515" s="8">
        <f t="shared" si="109"/>
        <v>504</v>
      </c>
      <c r="J515" s="37"/>
      <c r="L515" s="51" t="str">
        <f t="shared" si="108"/>
        <v/>
      </c>
      <c r="M515" s="71" t="str">
        <f t="shared" si="106"/>
        <v/>
      </c>
      <c r="N515" s="71" t="str">
        <f t="shared" si="107"/>
        <v/>
      </c>
      <c r="O515" s="75" t="str">
        <f t="shared" si="110"/>
        <v/>
      </c>
      <c r="P515" s="71" t="str">
        <f t="shared" si="111"/>
        <v/>
      </c>
      <c r="U515" s="114"/>
      <c r="V515" s="115"/>
      <c r="W515" s="114"/>
      <c r="X515" s="114"/>
    </row>
    <row r="516" spans="2:24">
      <c r="B516" s="8">
        <f t="shared" si="109"/>
        <v>505</v>
      </c>
      <c r="J516" s="37"/>
      <c r="L516" s="51" t="str">
        <f t="shared" si="108"/>
        <v/>
      </c>
      <c r="M516" s="71" t="str">
        <f t="shared" si="106"/>
        <v/>
      </c>
      <c r="N516" s="71" t="str">
        <f t="shared" si="107"/>
        <v/>
      </c>
      <c r="O516" s="75" t="str">
        <f t="shared" si="110"/>
        <v/>
      </c>
      <c r="P516" s="71" t="str">
        <f t="shared" si="111"/>
        <v/>
      </c>
      <c r="U516" s="114"/>
      <c r="V516" s="115"/>
      <c r="W516" s="114"/>
      <c r="X516" s="114"/>
    </row>
    <row r="517" spans="2:24">
      <c r="B517" s="8">
        <f t="shared" si="109"/>
        <v>506</v>
      </c>
      <c r="J517" s="37"/>
      <c r="L517" s="51" t="str">
        <f t="shared" si="108"/>
        <v/>
      </c>
      <c r="M517" s="71" t="str">
        <f t="shared" si="106"/>
        <v/>
      </c>
      <c r="N517" s="71" t="str">
        <f t="shared" si="107"/>
        <v/>
      </c>
      <c r="O517" s="75" t="str">
        <f t="shared" si="110"/>
        <v/>
      </c>
      <c r="P517" s="71" t="str">
        <f t="shared" si="111"/>
        <v/>
      </c>
      <c r="U517" s="114"/>
      <c r="V517" s="115"/>
      <c r="W517" s="114"/>
      <c r="X517" s="114"/>
    </row>
    <row r="518" spans="2:24">
      <c r="B518" s="8">
        <f t="shared" si="109"/>
        <v>507</v>
      </c>
      <c r="J518" s="37"/>
      <c r="L518" s="51" t="str">
        <f t="shared" si="108"/>
        <v/>
      </c>
      <c r="M518" s="71" t="str">
        <f t="shared" si="106"/>
        <v/>
      </c>
      <c r="N518" s="71" t="str">
        <f t="shared" si="107"/>
        <v/>
      </c>
      <c r="O518" s="75" t="str">
        <f t="shared" si="110"/>
        <v/>
      </c>
      <c r="P518" s="71" t="str">
        <f t="shared" si="111"/>
        <v/>
      </c>
      <c r="U518" s="114"/>
      <c r="V518" s="115"/>
      <c r="W518" s="114"/>
      <c r="X518" s="114"/>
    </row>
    <row r="519" spans="2:24">
      <c r="B519" s="8">
        <f t="shared" si="109"/>
        <v>508</v>
      </c>
      <c r="J519" s="37"/>
      <c r="L519" s="51" t="str">
        <f t="shared" si="108"/>
        <v/>
      </c>
      <c r="M519" s="71" t="str">
        <f t="shared" si="106"/>
        <v/>
      </c>
      <c r="N519" s="71" t="str">
        <f t="shared" si="107"/>
        <v/>
      </c>
      <c r="O519" s="75" t="str">
        <f t="shared" si="110"/>
        <v/>
      </c>
      <c r="P519" s="71" t="str">
        <f t="shared" si="111"/>
        <v/>
      </c>
      <c r="U519" s="114"/>
      <c r="V519" s="115"/>
      <c r="W519" s="114"/>
      <c r="X519" s="114"/>
    </row>
    <row r="520" spans="2:24">
      <c r="B520" s="8">
        <f t="shared" si="109"/>
        <v>509</v>
      </c>
      <c r="J520" s="37"/>
      <c r="L520" s="51" t="str">
        <f t="shared" si="108"/>
        <v/>
      </c>
      <c r="M520" s="71" t="str">
        <f t="shared" si="106"/>
        <v/>
      </c>
      <c r="N520" s="71" t="str">
        <f t="shared" si="107"/>
        <v/>
      </c>
      <c r="O520" s="75" t="str">
        <f t="shared" si="110"/>
        <v/>
      </c>
      <c r="P520" s="71" t="str">
        <f t="shared" si="111"/>
        <v/>
      </c>
      <c r="U520" s="114"/>
      <c r="V520" s="115"/>
      <c r="W520" s="114"/>
      <c r="X520" s="114"/>
    </row>
    <row r="521" spans="2:24">
      <c r="B521" s="8">
        <f t="shared" si="109"/>
        <v>510</v>
      </c>
      <c r="J521" s="37"/>
      <c r="L521" s="51" t="str">
        <f t="shared" si="108"/>
        <v/>
      </c>
      <c r="M521" s="71" t="str">
        <f t="shared" si="106"/>
        <v/>
      </c>
      <c r="N521" s="71" t="str">
        <f t="shared" si="107"/>
        <v/>
      </c>
      <c r="O521" s="75" t="str">
        <f t="shared" si="110"/>
        <v/>
      </c>
      <c r="P521" s="71" t="str">
        <f t="shared" si="111"/>
        <v/>
      </c>
      <c r="U521" s="114"/>
      <c r="V521" s="115"/>
      <c r="W521" s="114"/>
      <c r="X521" s="114"/>
    </row>
    <row r="522" spans="2:24">
      <c r="B522" s="8">
        <f t="shared" si="109"/>
        <v>511</v>
      </c>
      <c r="J522" s="37"/>
      <c r="L522" s="51" t="str">
        <f t="shared" si="108"/>
        <v/>
      </c>
      <c r="M522" s="71" t="str">
        <f t="shared" ref="M522:M585" si="112">IF($L522&gt;0,$L522,"")</f>
        <v/>
      </c>
      <c r="N522" s="71" t="str">
        <f t="shared" ref="N522:N585" si="113">IF($L522&lt;0,$L522,"")</f>
        <v/>
      </c>
      <c r="O522" s="75" t="str">
        <f t="shared" si="110"/>
        <v/>
      </c>
      <c r="P522" s="71" t="str">
        <f t="shared" si="111"/>
        <v/>
      </c>
      <c r="U522" s="114"/>
      <c r="V522" s="115"/>
      <c r="W522" s="114"/>
      <c r="X522" s="114"/>
    </row>
    <row r="523" spans="2:24">
      <c r="B523" s="8">
        <f t="shared" si="109"/>
        <v>512</v>
      </c>
      <c r="J523" s="37"/>
      <c r="L523" s="51" t="str">
        <f t="shared" ref="L523:L586" si="114">IF(H523&lt;&gt;"",J523/J522-1,"")</f>
        <v/>
      </c>
      <c r="M523" s="71" t="str">
        <f t="shared" si="112"/>
        <v/>
      </c>
      <c r="N523" s="71" t="str">
        <f t="shared" si="113"/>
        <v/>
      </c>
      <c r="O523" s="75" t="str">
        <f t="shared" si="110"/>
        <v/>
      </c>
      <c r="P523" s="71" t="str">
        <f t="shared" si="111"/>
        <v/>
      </c>
      <c r="U523" s="114"/>
      <c r="V523" s="115"/>
      <c r="W523" s="114"/>
      <c r="X523" s="114"/>
    </row>
    <row r="524" spans="2:24">
      <c r="B524" s="8">
        <f t="shared" si="109"/>
        <v>513</v>
      </c>
      <c r="J524" s="37"/>
      <c r="L524" s="51" t="str">
        <f t="shared" si="114"/>
        <v/>
      </c>
      <c r="M524" s="71" t="str">
        <f t="shared" si="112"/>
        <v/>
      </c>
      <c r="N524" s="71" t="str">
        <f t="shared" si="113"/>
        <v/>
      </c>
      <c r="O524" s="75" t="str">
        <f t="shared" si="110"/>
        <v/>
      </c>
      <c r="P524" s="71" t="str">
        <f t="shared" si="111"/>
        <v/>
      </c>
      <c r="U524" s="114"/>
      <c r="V524" s="115"/>
      <c r="W524" s="114"/>
      <c r="X524" s="114"/>
    </row>
    <row r="525" spans="2:24">
      <c r="B525" s="8">
        <f t="shared" si="109"/>
        <v>514</v>
      </c>
      <c r="J525" s="37"/>
      <c r="L525" s="51" t="str">
        <f t="shared" si="114"/>
        <v/>
      </c>
      <c r="M525" s="71" t="str">
        <f t="shared" si="112"/>
        <v/>
      </c>
      <c r="N525" s="71" t="str">
        <f t="shared" si="113"/>
        <v/>
      </c>
      <c r="O525" s="75" t="str">
        <f t="shared" si="110"/>
        <v/>
      </c>
      <c r="P525" s="71" t="str">
        <f t="shared" si="111"/>
        <v/>
      </c>
      <c r="U525" s="114"/>
      <c r="V525" s="115"/>
      <c r="W525" s="114"/>
      <c r="X525" s="114"/>
    </row>
    <row r="526" spans="2:24">
      <c r="B526" s="8">
        <f t="shared" ref="B526:B589" si="115">1+B525</f>
        <v>515</v>
      </c>
      <c r="J526" s="37"/>
      <c r="L526" s="51" t="str">
        <f t="shared" si="114"/>
        <v/>
      </c>
      <c r="M526" s="71" t="str">
        <f t="shared" si="112"/>
        <v/>
      </c>
      <c r="N526" s="71" t="str">
        <f t="shared" si="113"/>
        <v/>
      </c>
      <c r="O526" s="75" t="str">
        <f t="shared" si="110"/>
        <v/>
      </c>
      <c r="P526" s="71" t="str">
        <f t="shared" si="111"/>
        <v/>
      </c>
      <c r="U526" s="114"/>
      <c r="V526" s="115"/>
      <c r="W526" s="114"/>
      <c r="X526" s="114"/>
    </row>
    <row r="527" spans="2:24">
      <c r="B527" s="8">
        <f t="shared" si="115"/>
        <v>516</v>
      </c>
      <c r="J527" s="37"/>
      <c r="L527" s="51" t="str">
        <f t="shared" si="114"/>
        <v/>
      </c>
      <c r="M527" s="71" t="str">
        <f t="shared" si="112"/>
        <v/>
      </c>
      <c r="N527" s="71" t="str">
        <f t="shared" si="113"/>
        <v/>
      </c>
      <c r="O527" s="75" t="str">
        <f t="shared" si="110"/>
        <v/>
      </c>
      <c r="P527" s="71" t="str">
        <f t="shared" si="111"/>
        <v/>
      </c>
      <c r="U527" s="114"/>
      <c r="V527" s="115"/>
      <c r="W527" s="114"/>
      <c r="X527" s="114"/>
    </row>
    <row r="528" spans="2:24">
      <c r="B528" s="8">
        <f t="shared" si="115"/>
        <v>517</v>
      </c>
      <c r="J528" s="37"/>
      <c r="L528" s="51" t="str">
        <f t="shared" si="114"/>
        <v/>
      </c>
      <c r="M528" s="71" t="str">
        <f t="shared" si="112"/>
        <v/>
      </c>
      <c r="N528" s="71" t="str">
        <f t="shared" si="113"/>
        <v/>
      </c>
      <c r="O528" s="75" t="str">
        <f t="shared" si="110"/>
        <v/>
      </c>
      <c r="P528" s="71" t="str">
        <f t="shared" si="111"/>
        <v/>
      </c>
      <c r="U528" s="114"/>
      <c r="V528" s="115"/>
      <c r="W528" s="114"/>
      <c r="X528" s="114"/>
    </row>
    <row r="529" spans="2:24">
      <c r="B529" s="8">
        <f t="shared" si="115"/>
        <v>518</v>
      </c>
      <c r="J529" s="37"/>
      <c r="L529" s="51" t="str">
        <f t="shared" si="114"/>
        <v/>
      </c>
      <c r="M529" s="71" t="str">
        <f t="shared" si="112"/>
        <v/>
      </c>
      <c r="N529" s="71" t="str">
        <f t="shared" si="113"/>
        <v/>
      </c>
      <c r="O529" s="75" t="str">
        <f t="shared" si="110"/>
        <v/>
      </c>
      <c r="P529" s="71" t="str">
        <f t="shared" si="111"/>
        <v/>
      </c>
      <c r="U529" s="114"/>
      <c r="V529" s="115"/>
      <c r="W529" s="114"/>
      <c r="X529" s="114"/>
    </row>
    <row r="530" spans="2:24">
      <c r="B530" s="8">
        <f t="shared" si="115"/>
        <v>519</v>
      </c>
      <c r="J530" s="37"/>
      <c r="L530" s="51" t="str">
        <f t="shared" si="114"/>
        <v/>
      </c>
      <c r="M530" s="71" t="str">
        <f t="shared" si="112"/>
        <v/>
      </c>
      <c r="N530" s="71" t="str">
        <f t="shared" si="113"/>
        <v/>
      </c>
      <c r="O530" s="75" t="str">
        <f t="shared" si="110"/>
        <v/>
      </c>
      <c r="P530" s="71" t="str">
        <f t="shared" si="111"/>
        <v/>
      </c>
      <c r="U530" s="114"/>
      <c r="V530" s="115"/>
      <c r="W530" s="114"/>
      <c r="X530" s="114"/>
    </row>
    <row r="531" spans="2:24">
      <c r="B531" s="8">
        <f t="shared" si="115"/>
        <v>520</v>
      </c>
      <c r="J531" s="37"/>
      <c r="L531" s="51" t="str">
        <f t="shared" si="114"/>
        <v/>
      </c>
      <c r="M531" s="71" t="str">
        <f t="shared" si="112"/>
        <v/>
      </c>
      <c r="N531" s="71" t="str">
        <f t="shared" si="113"/>
        <v/>
      </c>
      <c r="O531" s="75" t="str">
        <f t="shared" si="110"/>
        <v/>
      </c>
      <c r="P531" s="71" t="str">
        <f t="shared" si="111"/>
        <v/>
      </c>
      <c r="U531" s="114"/>
      <c r="V531" s="115"/>
      <c r="W531" s="114"/>
      <c r="X531" s="114"/>
    </row>
    <row r="532" spans="2:24">
      <c r="B532" s="8">
        <f t="shared" si="115"/>
        <v>521</v>
      </c>
      <c r="J532" s="37"/>
      <c r="L532" s="51" t="str">
        <f t="shared" si="114"/>
        <v/>
      </c>
      <c r="M532" s="71" t="str">
        <f t="shared" si="112"/>
        <v/>
      </c>
      <c r="N532" s="71" t="str">
        <f t="shared" si="113"/>
        <v/>
      </c>
      <c r="O532" s="75" t="str">
        <f t="shared" si="110"/>
        <v/>
      </c>
      <c r="P532" s="71" t="str">
        <f t="shared" si="111"/>
        <v/>
      </c>
      <c r="U532" s="114"/>
      <c r="V532" s="115"/>
      <c r="W532" s="114"/>
      <c r="X532" s="114"/>
    </row>
    <row r="533" spans="2:24">
      <c r="B533" s="8">
        <f t="shared" si="115"/>
        <v>522</v>
      </c>
      <c r="J533" s="37"/>
      <c r="L533" s="51" t="str">
        <f t="shared" si="114"/>
        <v/>
      </c>
      <c r="M533" s="71" t="str">
        <f t="shared" si="112"/>
        <v/>
      </c>
      <c r="N533" s="71" t="str">
        <f t="shared" si="113"/>
        <v/>
      </c>
      <c r="O533" s="75" t="str">
        <f t="shared" si="110"/>
        <v/>
      </c>
      <c r="P533" s="71" t="str">
        <f t="shared" si="111"/>
        <v/>
      </c>
      <c r="U533" s="114"/>
      <c r="V533" s="115"/>
      <c r="W533" s="114"/>
      <c r="X533" s="114"/>
    </row>
    <row r="534" spans="2:24">
      <c r="B534" s="8">
        <f t="shared" si="115"/>
        <v>523</v>
      </c>
      <c r="J534" s="37"/>
      <c r="L534" s="51" t="str">
        <f t="shared" si="114"/>
        <v/>
      </c>
      <c r="M534" s="71" t="str">
        <f t="shared" si="112"/>
        <v/>
      </c>
      <c r="N534" s="71" t="str">
        <f t="shared" si="113"/>
        <v/>
      </c>
      <c r="O534" s="75" t="str">
        <f t="shared" si="110"/>
        <v/>
      </c>
      <c r="P534" s="71" t="str">
        <f t="shared" si="111"/>
        <v/>
      </c>
      <c r="U534" s="114"/>
      <c r="V534" s="115"/>
      <c r="W534" s="114"/>
      <c r="X534" s="114"/>
    </row>
    <row r="535" spans="2:24">
      <c r="B535" s="8">
        <f t="shared" si="115"/>
        <v>524</v>
      </c>
      <c r="J535" s="37"/>
      <c r="L535" s="51" t="str">
        <f t="shared" si="114"/>
        <v/>
      </c>
      <c r="M535" s="71" t="str">
        <f t="shared" si="112"/>
        <v/>
      </c>
      <c r="N535" s="71" t="str">
        <f t="shared" si="113"/>
        <v/>
      </c>
      <c r="O535" s="75" t="str">
        <f t="shared" si="110"/>
        <v/>
      </c>
      <c r="P535" s="71" t="str">
        <f t="shared" si="111"/>
        <v/>
      </c>
      <c r="U535" s="114"/>
      <c r="V535" s="115"/>
      <c r="W535" s="114"/>
      <c r="X535" s="114"/>
    </row>
    <row r="536" spans="2:24">
      <c r="B536" s="8">
        <f t="shared" si="115"/>
        <v>525</v>
      </c>
      <c r="J536" s="37"/>
      <c r="L536" s="51" t="str">
        <f t="shared" si="114"/>
        <v/>
      </c>
      <c r="M536" s="71" t="str">
        <f t="shared" si="112"/>
        <v/>
      </c>
      <c r="N536" s="71" t="str">
        <f t="shared" si="113"/>
        <v/>
      </c>
      <c r="O536" s="75" t="str">
        <f t="shared" si="110"/>
        <v/>
      </c>
      <c r="P536" s="71" t="str">
        <f t="shared" si="111"/>
        <v/>
      </c>
      <c r="U536" s="114"/>
      <c r="V536" s="115"/>
      <c r="W536" s="114"/>
      <c r="X536" s="114"/>
    </row>
    <row r="537" spans="2:24">
      <c r="B537" s="8">
        <f t="shared" si="115"/>
        <v>526</v>
      </c>
      <c r="J537" s="37"/>
      <c r="L537" s="51" t="str">
        <f t="shared" si="114"/>
        <v/>
      </c>
      <c r="M537" s="71" t="str">
        <f t="shared" si="112"/>
        <v/>
      </c>
      <c r="N537" s="71" t="str">
        <f t="shared" si="113"/>
        <v/>
      </c>
      <c r="O537" s="75" t="str">
        <f t="shared" si="110"/>
        <v/>
      </c>
      <c r="P537" s="71" t="str">
        <f t="shared" si="111"/>
        <v/>
      </c>
      <c r="U537" s="114"/>
      <c r="V537" s="115"/>
      <c r="W537" s="114"/>
      <c r="X537" s="114"/>
    </row>
    <row r="538" spans="2:24">
      <c r="B538" s="8">
        <f t="shared" si="115"/>
        <v>527</v>
      </c>
      <c r="J538" s="37"/>
      <c r="L538" s="51" t="str">
        <f t="shared" si="114"/>
        <v/>
      </c>
      <c r="M538" s="71" t="str">
        <f t="shared" si="112"/>
        <v/>
      </c>
      <c r="N538" s="71" t="str">
        <f t="shared" si="113"/>
        <v/>
      </c>
      <c r="O538" s="75" t="str">
        <f t="shared" si="110"/>
        <v/>
      </c>
      <c r="P538" s="71" t="str">
        <f t="shared" si="111"/>
        <v/>
      </c>
      <c r="U538" s="114"/>
      <c r="V538" s="115"/>
      <c r="W538" s="114"/>
      <c r="X538" s="114"/>
    </row>
    <row r="539" spans="2:24">
      <c r="B539" s="8">
        <f t="shared" si="115"/>
        <v>528</v>
      </c>
      <c r="J539" s="37"/>
      <c r="L539" s="51" t="str">
        <f t="shared" si="114"/>
        <v/>
      </c>
      <c r="M539" s="71" t="str">
        <f t="shared" si="112"/>
        <v/>
      </c>
      <c r="N539" s="71" t="str">
        <f t="shared" si="113"/>
        <v/>
      </c>
      <c r="O539" s="75" t="str">
        <f t="shared" si="110"/>
        <v/>
      </c>
      <c r="P539" s="71" t="str">
        <f t="shared" si="111"/>
        <v/>
      </c>
      <c r="U539" s="114"/>
      <c r="V539" s="115"/>
      <c r="W539" s="114"/>
      <c r="X539" s="114"/>
    </row>
    <row r="540" spans="2:24">
      <c r="B540" s="8">
        <f t="shared" si="115"/>
        <v>529</v>
      </c>
      <c r="J540" s="37"/>
      <c r="L540" s="51" t="str">
        <f t="shared" si="114"/>
        <v/>
      </c>
      <c r="M540" s="71" t="str">
        <f t="shared" si="112"/>
        <v/>
      </c>
      <c r="N540" s="71" t="str">
        <f t="shared" si="113"/>
        <v/>
      </c>
      <c r="O540" s="75" t="str">
        <f t="shared" si="110"/>
        <v/>
      </c>
      <c r="P540" s="71" t="str">
        <f t="shared" si="111"/>
        <v/>
      </c>
      <c r="U540" s="114"/>
      <c r="V540" s="115"/>
      <c r="W540" s="114"/>
      <c r="X540" s="114"/>
    </row>
    <row r="541" spans="2:24">
      <c r="B541" s="8">
        <f t="shared" si="115"/>
        <v>530</v>
      </c>
      <c r="J541" s="37"/>
      <c r="L541" s="51" t="str">
        <f t="shared" si="114"/>
        <v/>
      </c>
      <c r="M541" s="71" t="str">
        <f t="shared" si="112"/>
        <v/>
      </c>
      <c r="N541" s="71" t="str">
        <f t="shared" si="113"/>
        <v/>
      </c>
      <c r="O541" s="75" t="str">
        <f t="shared" si="110"/>
        <v/>
      </c>
      <c r="P541" s="71" t="str">
        <f t="shared" si="111"/>
        <v/>
      </c>
      <c r="U541" s="114"/>
      <c r="V541" s="115"/>
      <c r="W541" s="114"/>
      <c r="X541" s="114"/>
    </row>
    <row r="542" spans="2:24">
      <c r="B542" s="8">
        <f t="shared" si="115"/>
        <v>531</v>
      </c>
      <c r="J542" s="37"/>
      <c r="L542" s="51" t="str">
        <f t="shared" si="114"/>
        <v/>
      </c>
      <c r="M542" s="71" t="str">
        <f t="shared" si="112"/>
        <v/>
      </c>
      <c r="N542" s="71" t="str">
        <f t="shared" si="113"/>
        <v/>
      </c>
      <c r="O542" s="75" t="str">
        <f t="shared" si="110"/>
        <v/>
      </c>
      <c r="P542" s="71" t="str">
        <f t="shared" si="111"/>
        <v/>
      </c>
      <c r="U542" s="114"/>
      <c r="V542" s="115"/>
      <c r="W542" s="114"/>
      <c r="X542" s="114"/>
    </row>
    <row r="543" spans="2:24">
      <c r="B543" s="8">
        <f t="shared" si="115"/>
        <v>532</v>
      </c>
      <c r="J543" s="37"/>
      <c r="L543" s="51" t="str">
        <f t="shared" si="114"/>
        <v/>
      </c>
      <c r="M543" s="71" t="str">
        <f t="shared" si="112"/>
        <v/>
      </c>
      <c r="N543" s="71" t="str">
        <f t="shared" si="113"/>
        <v/>
      </c>
      <c r="O543" s="75" t="str">
        <f t="shared" si="110"/>
        <v/>
      </c>
      <c r="P543" s="71" t="str">
        <f t="shared" si="111"/>
        <v/>
      </c>
      <c r="U543" s="114"/>
      <c r="V543" s="115"/>
      <c r="W543" s="114"/>
      <c r="X543" s="114"/>
    </row>
    <row r="544" spans="2:24">
      <c r="B544" s="8">
        <f t="shared" si="115"/>
        <v>533</v>
      </c>
      <c r="J544" s="37"/>
      <c r="L544" s="51" t="str">
        <f t="shared" si="114"/>
        <v/>
      </c>
      <c r="M544" s="71" t="str">
        <f t="shared" si="112"/>
        <v/>
      </c>
      <c r="N544" s="71" t="str">
        <f t="shared" si="113"/>
        <v/>
      </c>
      <c r="O544" s="75" t="str">
        <f t="shared" si="110"/>
        <v/>
      </c>
      <c r="P544" s="71" t="str">
        <f t="shared" si="111"/>
        <v/>
      </c>
      <c r="U544" s="114"/>
      <c r="V544" s="115"/>
      <c r="W544" s="114"/>
      <c r="X544" s="114"/>
    </row>
    <row r="545" spans="2:24">
      <c r="B545" s="8">
        <f t="shared" si="115"/>
        <v>534</v>
      </c>
      <c r="J545" s="37"/>
      <c r="L545" s="51" t="str">
        <f t="shared" si="114"/>
        <v/>
      </c>
      <c r="M545" s="71" t="str">
        <f t="shared" si="112"/>
        <v/>
      </c>
      <c r="N545" s="71" t="str">
        <f t="shared" si="113"/>
        <v/>
      </c>
      <c r="O545" s="75" t="str">
        <f t="shared" si="110"/>
        <v/>
      </c>
      <c r="P545" s="71" t="str">
        <f t="shared" si="111"/>
        <v/>
      </c>
      <c r="U545" s="114"/>
      <c r="V545" s="115"/>
      <c r="W545" s="114"/>
      <c r="X545" s="114"/>
    </row>
    <row r="546" spans="2:24">
      <c r="B546" s="8">
        <f t="shared" si="115"/>
        <v>535</v>
      </c>
      <c r="J546" s="37"/>
      <c r="L546" s="51" t="str">
        <f t="shared" si="114"/>
        <v/>
      </c>
      <c r="M546" s="71" t="str">
        <f t="shared" si="112"/>
        <v/>
      </c>
      <c r="N546" s="71" t="str">
        <f t="shared" si="113"/>
        <v/>
      </c>
      <c r="O546" s="75" t="str">
        <f t="shared" si="110"/>
        <v/>
      </c>
      <c r="P546" s="71" t="str">
        <f t="shared" si="111"/>
        <v/>
      </c>
      <c r="U546" s="114"/>
      <c r="V546" s="115"/>
      <c r="W546" s="114"/>
      <c r="X546" s="114"/>
    </row>
    <row r="547" spans="2:24">
      <c r="B547" s="8">
        <f t="shared" si="115"/>
        <v>536</v>
      </c>
      <c r="J547" s="37"/>
      <c r="L547" s="51" t="str">
        <f t="shared" si="114"/>
        <v/>
      </c>
      <c r="M547" s="71" t="str">
        <f t="shared" si="112"/>
        <v/>
      </c>
      <c r="N547" s="71" t="str">
        <f t="shared" si="113"/>
        <v/>
      </c>
      <c r="O547" s="75" t="str">
        <f t="shared" si="110"/>
        <v/>
      </c>
      <c r="P547" s="71" t="str">
        <f t="shared" si="111"/>
        <v/>
      </c>
      <c r="U547" s="114"/>
      <c r="V547" s="115"/>
      <c r="W547" s="114"/>
      <c r="X547" s="114"/>
    </row>
    <row r="548" spans="2:24">
      <c r="B548" s="8">
        <f t="shared" si="115"/>
        <v>537</v>
      </c>
      <c r="J548" s="37"/>
      <c r="L548" s="51" t="str">
        <f t="shared" si="114"/>
        <v/>
      </c>
      <c r="M548" s="71" t="str">
        <f t="shared" si="112"/>
        <v/>
      </c>
      <c r="N548" s="71" t="str">
        <f t="shared" si="113"/>
        <v/>
      </c>
      <c r="O548" s="75" t="str">
        <f t="shared" si="110"/>
        <v/>
      </c>
      <c r="P548" s="71" t="str">
        <f t="shared" si="111"/>
        <v/>
      </c>
      <c r="U548" s="114"/>
      <c r="V548" s="115"/>
      <c r="W548" s="114"/>
      <c r="X548" s="114"/>
    </row>
    <row r="549" spans="2:24">
      <c r="B549" s="8">
        <f t="shared" si="115"/>
        <v>538</v>
      </c>
      <c r="J549" s="37"/>
      <c r="L549" s="51" t="str">
        <f t="shared" si="114"/>
        <v/>
      </c>
      <c r="M549" s="71" t="str">
        <f t="shared" si="112"/>
        <v/>
      </c>
      <c r="N549" s="71" t="str">
        <f t="shared" si="113"/>
        <v/>
      </c>
      <c r="O549" s="75" t="str">
        <f t="shared" si="110"/>
        <v/>
      </c>
      <c r="P549" s="71" t="str">
        <f t="shared" si="111"/>
        <v/>
      </c>
      <c r="U549" s="114"/>
      <c r="V549" s="115"/>
      <c r="W549" s="114"/>
      <c r="X549" s="114"/>
    </row>
    <row r="550" spans="2:24">
      <c r="B550" s="8">
        <f t="shared" si="115"/>
        <v>539</v>
      </c>
      <c r="J550" s="37"/>
      <c r="L550" s="51" t="str">
        <f t="shared" si="114"/>
        <v/>
      </c>
      <c r="M550" s="71" t="str">
        <f t="shared" si="112"/>
        <v/>
      </c>
      <c r="N550" s="71" t="str">
        <f t="shared" si="113"/>
        <v/>
      </c>
      <c r="O550" s="75" t="str">
        <f t="shared" si="110"/>
        <v/>
      </c>
      <c r="P550" s="71" t="str">
        <f t="shared" si="111"/>
        <v/>
      </c>
      <c r="U550" s="114"/>
      <c r="V550" s="115"/>
      <c r="W550" s="114"/>
      <c r="X550" s="114"/>
    </row>
    <row r="551" spans="2:24">
      <c r="B551" s="8">
        <f t="shared" si="115"/>
        <v>540</v>
      </c>
      <c r="J551" s="37"/>
      <c r="L551" s="51" t="str">
        <f t="shared" si="114"/>
        <v/>
      </c>
      <c r="M551" s="71" t="str">
        <f t="shared" si="112"/>
        <v/>
      </c>
      <c r="N551" s="71" t="str">
        <f t="shared" si="113"/>
        <v/>
      </c>
      <c r="O551" s="75" t="str">
        <f t="shared" si="110"/>
        <v/>
      </c>
      <c r="P551" s="71" t="str">
        <f t="shared" si="111"/>
        <v/>
      </c>
      <c r="U551" s="114"/>
      <c r="V551" s="115"/>
      <c r="W551" s="114"/>
      <c r="X551" s="114"/>
    </row>
    <row r="552" spans="2:24">
      <c r="B552" s="8">
        <f t="shared" si="115"/>
        <v>541</v>
      </c>
      <c r="J552" s="37"/>
      <c r="L552" s="51" t="str">
        <f t="shared" si="114"/>
        <v/>
      </c>
      <c r="M552" s="71" t="str">
        <f t="shared" si="112"/>
        <v/>
      </c>
      <c r="N552" s="71" t="str">
        <f t="shared" si="113"/>
        <v/>
      </c>
      <c r="O552" s="75" t="str">
        <f t="shared" si="110"/>
        <v/>
      </c>
      <c r="P552" s="71" t="str">
        <f t="shared" si="111"/>
        <v/>
      </c>
      <c r="U552" s="114"/>
      <c r="V552" s="115"/>
      <c r="W552" s="114"/>
      <c r="X552" s="114"/>
    </row>
    <row r="553" spans="2:24">
      <c r="B553" s="8">
        <f t="shared" si="115"/>
        <v>542</v>
      </c>
      <c r="J553" s="37"/>
      <c r="L553" s="51" t="str">
        <f t="shared" si="114"/>
        <v/>
      </c>
      <c r="M553" s="71" t="str">
        <f t="shared" si="112"/>
        <v/>
      </c>
      <c r="N553" s="71" t="str">
        <f t="shared" si="113"/>
        <v/>
      </c>
      <c r="O553" s="75" t="str">
        <f t="shared" si="110"/>
        <v/>
      </c>
      <c r="P553" s="71" t="str">
        <f t="shared" si="111"/>
        <v/>
      </c>
      <c r="U553" s="114"/>
      <c r="V553" s="115"/>
      <c r="W553" s="114"/>
      <c r="X553" s="114"/>
    </row>
    <row r="554" spans="2:24">
      <c r="B554" s="8">
        <f t="shared" si="115"/>
        <v>543</v>
      </c>
      <c r="J554" s="37"/>
      <c r="L554" s="51" t="str">
        <f t="shared" si="114"/>
        <v/>
      </c>
      <c r="M554" s="71" t="str">
        <f t="shared" si="112"/>
        <v/>
      </c>
      <c r="N554" s="71" t="str">
        <f t="shared" si="113"/>
        <v/>
      </c>
      <c r="O554" s="75" t="str">
        <f t="shared" si="110"/>
        <v/>
      </c>
      <c r="P554" s="71" t="str">
        <f t="shared" si="111"/>
        <v/>
      </c>
      <c r="U554" s="114"/>
      <c r="V554" s="115"/>
      <c r="W554" s="114"/>
      <c r="X554" s="114"/>
    </row>
    <row r="555" spans="2:24">
      <c r="B555" s="8">
        <f t="shared" si="115"/>
        <v>544</v>
      </c>
      <c r="J555" s="37"/>
      <c r="L555" s="51" t="str">
        <f t="shared" si="114"/>
        <v/>
      </c>
      <c r="M555" s="71" t="str">
        <f t="shared" si="112"/>
        <v/>
      </c>
      <c r="N555" s="71" t="str">
        <f t="shared" si="113"/>
        <v/>
      </c>
      <c r="O555" s="75" t="str">
        <f t="shared" si="110"/>
        <v/>
      </c>
      <c r="P555" s="71" t="str">
        <f t="shared" si="111"/>
        <v/>
      </c>
      <c r="U555" s="114"/>
      <c r="V555" s="115"/>
      <c r="W555" s="114"/>
      <c r="X555" s="114"/>
    </row>
    <row r="556" spans="2:24">
      <c r="B556" s="8">
        <f t="shared" si="115"/>
        <v>545</v>
      </c>
      <c r="J556" s="37"/>
      <c r="L556" s="51" t="str">
        <f t="shared" si="114"/>
        <v/>
      </c>
      <c r="M556" s="71" t="str">
        <f t="shared" si="112"/>
        <v/>
      </c>
      <c r="N556" s="71" t="str">
        <f t="shared" si="113"/>
        <v/>
      </c>
      <c r="O556" s="75" t="str">
        <f t="shared" si="110"/>
        <v/>
      </c>
      <c r="P556" s="71" t="str">
        <f t="shared" si="111"/>
        <v/>
      </c>
      <c r="U556" s="114"/>
      <c r="V556" s="115"/>
      <c r="W556" s="114"/>
      <c r="X556" s="114"/>
    </row>
    <row r="557" spans="2:24">
      <c r="B557" s="8">
        <f t="shared" si="115"/>
        <v>546</v>
      </c>
      <c r="J557" s="37"/>
      <c r="L557" s="51" t="str">
        <f t="shared" si="114"/>
        <v/>
      </c>
      <c r="M557" s="71" t="str">
        <f t="shared" si="112"/>
        <v/>
      </c>
      <c r="N557" s="71" t="str">
        <f t="shared" si="113"/>
        <v/>
      </c>
      <c r="O557" s="75" t="str">
        <f t="shared" si="110"/>
        <v/>
      </c>
      <c r="P557" s="71" t="str">
        <f t="shared" si="111"/>
        <v/>
      </c>
      <c r="U557" s="114"/>
      <c r="V557" s="115"/>
      <c r="W557" s="114"/>
      <c r="X557" s="114"/>
    </row>
    <row r="558" spans="2:24">
      <c r="B558" s="8">
        <f t="shared" si="115"/>
        <v>547</v>
      </c>
      <c r="J558" s="37"/>
      <c r="L558" s="51" t="str">
        <f t="shared" si="114"/>
        <v/>
      </c>
      <c r="M558" s="71" t="str">
        <f t="shared" si="112"/>
        <v/>
      </c>
      <c r="N558" s="71" t="str">
        <f t="shared" si="113"/>
        <v/>
      </c>
      <c r="O558" s="75" t="str">
        <f t="shared" si="110"/>
        <v/>
      </c>
      <c r="P558" s="71" t="str">
        <f t="shared" si="111"/>
        <v/>
      </c>
      <c r="U558" s="114"/>
      <c r="V558" s="115"/>
      <c r="W558" s="114"/>
      <c r="X558" s="114"/>
    </row>
    <row r="559" spans="2:24">
      <c r="B559" s="8">
        <f t="shared" si="115"/>
        <v>548</v>
      </c>
      <c r="J559" s="37"/>
      <c r="L559" s="51" t="str">
        <f t="shared" si="114"/>
        <v/>
      </c>
      <c r="M559" s="71" t="str">
        <f t="shared" si="112"/>
        <v/>
      </c>
      <c r="N559" s="71" t="str">
        <f t="shared" si="113"/>
        <v/>
      </c>
      <c r="O559" s="75" t="str">
        <f t="shared" si="110"/>
        <v/>
      </c>
      <c r="P559" s="71" t="str">
        <f t="shared" si="111"/>
        <v/>
      </c>
      <c r="U559" s="114"/>
      <c r="V559" s="115"/>
      <c r="W559" s="114"/>
      <c r="X559" s="114"/>
    </row>
    <row r="560" spans="2:24">
      <c r="B560" s="8">
        <f t="shared" si="115"/>
        <v>549</v>
      </c>
      <c r="J560" s="37"/>
      <c r="L560" s="51" t="str">
        <f t="shared" si="114"/>
        <v/>
      </c>
      <c r="M560" s="71" t="str">
        <f t="shared" si="112"/>
        <v/>
      </c>
      <c r="N560" s="71" t="str">
        <f t="shared" si="113"/>
        <v/>
      </c>
      <c r="O560" s="75" t="str">
        <f t="shared" si="110"/>
        <v/>
      </c>
      <c r="P560" s="71" t="str">
        <f t="shared" si="111"/>
        <v/>
      </c>
      <c r="U560" s="114"/>
      <c r="V560" s="115"/>
      <c r="W560" s="114"/>
      <c r="X560" s="114"/>
    </row>
    <row r="561" spans="2:24">
      <c r="B561" s="8">
        <f t="shared" si="115"/>
        <v>550</v>
      </c>
      <c r="J561" s="37"/>
      <c r="L561" s="51" t="str">
        <f t="shared" si="114"/>
        <v/>
      </c>
      <c r="M561" s="71" t="str">
        <f t="shared" si="112"/>
        <v/>
      </c>
      <c r="N561" s="71" t="str">
        <f t="shared" si="113"/>
        <v/>
      </c>
      <c r="O561" s="75" t="str">
        <f t="shared" ref="O561:O624" si="116">IF(M561&lt;&gt;"",Q$4,"")</f>
        <v/>
      </c>
      <c r="P561" s="71" t="str">
        <f t="shared" ref="P561:P624" si="117">IF(N561&lt;&gt;"",Q$6,"")</f>
        <v/>
      </c>
      <c r="U561" s="114"/>
      <c r="V561" s="115"/>
      <c r="W561" s="114"/>
      <c r="X561" s="114"/>
    </row>
    <row r="562" spans="2:24">
      <c r="B562" s="8">
        <f t="shared" si="115"/>
        <v>551</v>
      </c>
      <c r="J562" s="37"/>
      <c r="L562" s="51" t="str">
        <f t="shared" si="114"/>
        <v/>
      </c>
      <c r="M562" s="71" t="str">
        <f t="shared" si="112"/>
        <v/>
      </c>
      <c r="N562" s="71" t="str">
        <f t="shared" si="113"/>
        <v/>
      </c>
      <c r="O562" s="75" t="str">
        <f t="shared" si="116"/>
        <v/>
      </c>
      <c r="P562" s="71" t="str">
        <f t="shared" si="117"/>
        <v/>
      </c>
      <c r="U562" s="114"/>
      <c r="V562" s="115"/>
      <c r="W562" s="114"/>
      <c r="X562" s="114"/>
    </row>
    <row r="563" spans="2:24">
      <c r="B563" s="8">
        <f t="shared" si="115"/>
        <v>552</v>
      </c>
      <c r="J563" s="37"/>
      <c r="L563" s="51" t="str">
        <f t="shared" si="114"/>
        <v/>
      </c>
      <c r="M563" s="71" t="str">
        <f t="shared" si="112"/>
        <v/>
      </c>
      <c r="N563" s="71" t="str">
        <f t="shared" si="113"/>
        <v/>
      </c>
      <c r="O563" s="75" t="str">
        <f t="shared" si="116"/>
        <v/>
      </c>
      <c r="P563" s="71" t="str">
        <f t="shared" si="117"/>
        <v/>
      </c>
      <c r="U563" s="114"/>
      <c r="V563" s="115"/>
      <c r="W563" s="114"/>
      <c r="X563" s="114"/>
    </row>
    <row r="564" spans="2:24">
      <c r="B564" s="8">
        <f t="shared" si="115"/>
        <v>553</v>
      </c>
      <c r="J564" s="37"/>
      <c r="L564" s="51" t="str">
        <f t="shared" si="114"/>
        <v/>
      </c>
      <c r="M564" s="71" t="str">
        <f t="shared" si="112"/>
        <v/>
      </c>
      <c r="N564" s="71" t="str">
        <f t="shared" si="113"/>
        <v/>
      </c>
      <c r="O564" s="75" t="str">
        <f t="shared" si="116"/>
        <v/>
      </c>
      <c r="P564" s="71" t="str">
        <f t="shared" si="117"/>
        <v/>
      </c>
      <c r="U564" s="114"/>
      <c r="V564" s="115"/>
      <c r="W564" s="114"/>
      <c r="X564" s="114"/>
    </row>
    <row r="565" spans="2:24">
      <c r="B565" s="8">
        <f t="shared" si="115"/>
        <v>554</v>
      </c>
      <c r="J565" s="37"/>
      <c r="L565" s="51" t="str">
        <f t="shared" si="114"/>
        <v/>
      </c>
      <c r="M565" s="71" t="str">
        <f t="shared" si="112"/>
        <v/>
      </c>
      <c r="N565" s="71" t="str">
        <f t="shared" si="113"/>
        <v/>
      </c>
      <c r="O565" s="75" t="str">
        <f t="shared" si="116"/>
        <v/>
      </c>
      <c r="P565" s="71" t="str">
        <f t="shared" si="117"/>
        <v/>
      </c>
      <c r="U565" s="114"/>
      <c r="V565" s="115"/>
      <c r="W565" s="114"/>
      <c r="X565" s="114"/>
    </row>
    <row r="566" spans="2:24">
      <c r="B566" s="8">
        <f t="shared" si="115"/>
        <v>555</v>
      </c>
      <c r="J566" s="37"/>
      <c r="L566" s="51" t="str">
        <f t="shared" si="114"/>
        <v/>
      </c>
      <c r="M566" s="71" t="str">
        <f t="shared" si="112"/>
        <v/>
      </c>
      <c r="N566" s="71" t="str">
        <f t="shared" si="113"/>
        <v/>
      </c>
      <c r="O566" s="75" t="str">
        <f t="shared" si="116"/>
        <v/>
      </c>
      <c r="P566" s="71" t="str">
        <f t="shared" si="117"/>
        <v/>
      </c>
      <c r="U566" s="114"/>
      <c r="V566" s="115"/>
      <c r="W566" s="114"/>
      <c r="X566" s="114"/>
    </row>
    <row r="567" spans="2:24">
      <c r="B567" s="8">
        <f t="shared" si="115"/>
        <v>556</v>
      </c>
      <c r="J567" s="37"/>
      <c r="L567" s="51" t="str">
        <f t="shared" si="114"/>
        <v/>
      </c>
      <c r="M567" s="71" t="str">
        <f t="shared" si="112"/>
        <v/>
      </c>
      <c r="N567" s="71" t="str">
        <f t="shared" si="113"/>
        <v/>
      </c>
      <c r="O567" s="75" t="str">
        <f t="shared" si="116"/>
        <v/>
      </c>
      <c r="P567" s="71" t="str">
        <f t="shared" si="117"/>
        <v/>
      </c>
      <c r="U567" s="114"/>
      <c r="V567" s="115"/>
      <c r="W567" s="114"/>
      <c r="X567" s="114"/>
    </row>
    <row r="568" spans="2:24">
      <c r="B568" s="8">
        <f t="shared" si="115"/>
        <v>557</v>
      </c>
      <c r="J568" s="37"/>
      <c r="L568" s="51" t="str">
        <f t="shared" si="114"/>
        <v/>
      </c>
      <c r="M568" s="71" t="str">
        <f t="shared" si="112"/>
        <v/>
      </c>
      <c r="N568" s="71" t="str">
        <f t="shared" si="113"/>
        <v/>
      </c>
      <c r="O568" s="75" t="str">
        <f t="shared" si="116"/>
        <v/>
      </c>
      <c r="P568" s="71" t="str">
        <f t="shared" si="117"/>
        <v/>
      </c>
      <c r="U568" s="114"/>
      <c r="V568" s="115"/>
      <c r="W568" s="114"/>
      <c r="X568" s="114"/>
    </row>
    <row r="569" spans="2:24">
      <c r="B569" s="8">
        <f t="shared" si="115"/>
        <v>558</v>
      </c>
      <c r="J569" s="37"/>
      <c r="L569" s="51" t="str">
        <f t="shared" si="114"/>
        <v/>
      </c>
      <c r="M569" s="71" t="str">
        <f t="shared" si="112"/>
        <v/>
      </c>
      <c r="N569" s="71" t="str">
        <f t="shared" si="113"/>
        <v/>
      </c>
      <c r="O569" s="75" t="str">
        <f t="shared" si="116"/>
        <v/>
      </c>
      <c r="P569" s="71" t="str">
        <f t="shared" si="117"/>
        <v/>
      </c>
      <c r="U569" s="114"/>
      <c r="V569" s="115"/>
      <c r="W569" s="114"/>
      <c r="X569" s="114"/>
    </row>
    <row r="570" spans="2:24">
      <c r="B570" s="8">
        <f t="shared" si="115"/>
        <v>559</v>
      </c>
      <c r="J570" s="37"/>
      <c r="L570" s="51" t="str">
        <f t="shared" si="114"/>
        <v/>
      </c>
      <c r="M570" s="71" t="str">
        <f t="shared" si="112"/>
        <v/>
      </c>
      <c r="N570" s="71" t="str">
        <f t="shared" si="113"/>
        <v/>
      </c>
      <c r="O570" s="75" t="str">
        <f t="shared" si="116"/>
        <v/>
      </c>
      <c r="P570" s="71" t="str">
        <f t="shared" si="117"/>
        <v/>
      </c>
      <c r="U570" s="114"/>
      <c r="V570" s="115"/>
      <c r="W570" s="114"/>
      <c r="X570" s="114"/>
    </row>
    <row r="571" spans="2:24">
      <c r="B571" s="8">
        <f t="shared" si="115"/>
        <v>560</v>
      </c>
      <c r="J571" s="37"/>
      <c r="L571" s="51" t="str">
        <f t="shared" si="114"/>
        <v/>
      </c>
      <c r="M571" s="71" t="str">
        <f t="shared" si="112"/>
        <v/>
      </c>
      <c r="N571" s="71" t="str">
        <f t="shared" si="113"/>
        <v/>
      </c>
      <c r="O571" s="75" t="str">
        <f t="shared" si="116"/>
        <v/>
      </c>
      <c r="P571" s="71" t="str">
        <f t="shared" si="117"/>
        <v/>
      </c>
      <c r="U571" s="114"/>
      <c r="V571" s="115"/>
      <c r="W571" s="114"/>
      <c r="X571" s="114"/>
    </row>
    <row r="572" spans="2:24">
      <c r="B572" s="8">
        <f t="shared" si="115"/>
        <v>561</v>
      </c>
      <c r="J572" s="37"/>
      <c r="L572" s="51" t="str">
        <f t="shared" si="114"/>
        <v/>
      </c>
      <c r="M572" s="71" t="str">
        <f t="shared" si="112"/>
        <v/>
      </c>
      <c r="N572" s="71" t="str">
        <f t="shared" si="113"/>
        <v/>
      </c>
      <c r="O572" s="75" t="str">
        <f t="shared" si="116"/>
        <v/>
      </c>
      <c r="P572" s="71" t="str">
        <f t="shared" si="117"/>
        <v/>
      </c>
      <c r="U572" s="114"/>
      <c r="V572" s="115"/>
      <c r="W572" s="114"/>
      <c r="X572" s="114"/>
    </row>
    <row r="573" spans="2:24">
      <c r="B573" s="8">
        <f t="shared" si="115"/>
        <v>562</v>
      </c>
      <c r="J573" s="37"/>
      <c r="L573" s="51" t="str">
        <f t="shared" si="114"/>
        <v/>
      </c>
      <c r="M573" s="71" t="str">
        <f t="shared" si="112"/>
        <v/>
      </c>
      <c r="N573" s="71" t="str">
        <f t="shared" si="113"/>
        <v/>
      </c>
      <c r="O573" s="75" t="str">
        <f t="shared" si="116"/>
        <v/>
      </c>
      <c r="P573" s="71" t="str">
        <f t="shared" si="117"/>
        <v/>
      </c>
      <c r="U573" s="114"/>
      <c r="V573" s="115"/>
      <c r="W573" s="114"/>
      <c r="X573" s="114"/>
    </row>
    <row r="574" spans="2:24">
      <c r="B574" s="8">
        <f t="shared" si="115"/>
        <v>563</v>
      </c>
      <c r="J574" s="37"/>
      <c r="L574" s="51" t="str">
        <f t="shared" si="114"/>
        <v/>
      </c>
      <c r="M574" s="71" t="str">
        <f t="shared" si="112"/>
        <v/>
      </c>
      <c r="N574" s="71" t="str">
        <f t="shared" si="113"/>
        <v/>
      </c>
      <c r="O574" s="75" t="str">
        <f t="shared" si="116"/>
        <v/>
      </c>
      <c r="P574" s="71" t="str">
        <f t="shared" si="117"/>
        <v/>
      </c>
      <c r="U574" s="114"/>
      <c r="V574" s="115"/>
      <c r="W574" s="114"/>
      <c r="X574" s="114"/>
    </row>
    <row r="575" spans="2:24">
      <c r="B575" s="8">
        <f t="shared" si="115"/>
        <v>564</v>
      </c>
      <c r="J575" s="37"/>
      <c r="L575" s="51" t="str">
        <f t="shared" si="114"/>
        <v/>
      </c>
      <c r="M575" s="71" t="str">
        <f t="shared" si="112"/>
        <v/>
      </c>
      <c r="N575" s="71" t="str">
        <f t="shared" si="113"/>
        <v/>
      </c>
      <c r="O575" s="75" t="str">
        <f t="shared" si="116"/>
        <v/>
      </c>
      <c r="P575" s="71" t="str">
        <f t="shared" si="117"/>
        <v/>
      </c>
      <c r="U575" s="114"/>
      <c r="V575" s="115"/>
      <c r="W575" s="114"/>
      <c r="X575" s="114"/>
    </row>
    <row r="576" spans="2:24">
      <c r="B576" s="8">
        <f t="shared" si="115"/>
        <v>565</v>
      </c>
      <c r="J576" s="37"/>
      <c r="L576" s="51" t="str">
        <f t="shared" si="114"/>
        <v/>
      </c>
      <c r="M576" s="71" t="str">
        <f t="shared" si="112"/>
        <v/>
      </c>
      <c r="N576" s="71" t="str">
        <f t="shared" si="113"/>
        <v/>
      </c>
      <c r="O576" s="75" t="str">
        <f t="shared" si="116"/>
        <v/>
      </c>
      <c r="P576" s="71" t="str">
        <f t="shared" si="117"/>
        <v/>
      </c>
      <c r="U576" s="114"/>
      <c r="V576" s="115"/>
      <c r="W576" s="114"/>
      <c r="X576" s="114"/>
    </row>
    <row r="577" spans="2:24">
      <c r="B577" s="8">
        <f t="shared" si="115"/>
        <v>566</v>
      </c>
      <c r="J577" s="37"/>
      <c r="L577" s="51" t="str">
        <f t="shared" si="114"/>
        <v/>
      </c>
      <c r="M577" s="71" t="str">
        <f t="shared" si="112"/>
        <v/>
      </c>
      <c r="N577" s="71" t="str">
        <f t="shared" si="113"/>
        <v/>
      </c>
      <c r="O577" s="75" t="str">
        <f t="shared" si="116"/>
        <v/>
      </c>
      <c r="P577" s="71" t="str">
        <f t="shared" si="117"/>
        <v/>
      </c>
      <c r="U577" s="114"/>
      <c r="V577" s="115"/>
      <c r="W577" s="114"/>
      <c r="X577" s="114"/>
    </row>
    <row r="578" spans="2:24">
      <c r="B578" s="8">
        <f t="shared" si="115"/>
        <v>567</v>
      </c>
      <c r="J578" s="37"/>
      <c r="L578" s="51" t="str">
        <f t="shared" si="114"/>
        <v/>
      </c>
      <c r="M578" s="71" t="str">
        <f t="shared" si="112"/>
        <v/>
      </c>
      <c r="N578" s="71" t="str">
        <f t="shared" si="113"/>
        <v/>
      </c>
      <c r="O578" s="75" t="str">
        <f t="shared" si="116"/>
        <v/>
      </c>
      <c r="P578" s="71" t="str">
        <f t="shared" si="117"/>
        <v/>
      </c>
      <c r="U578" s="114"/>
      <c r="V578" s="115"/>
      <c r="W578" s="114"/>
      <c r="X578" s="114"/>
    </row>
    <row r="579" spans="2:24">
      <c r="B579" s="8">
        <f t="shared" si="115"/>
        <v>568</v>
      </c>
      <c r="J579" s="37"/>
      <c r="L579" s="51" t="str">
        <f t="shared" si="114"/>
        <v/>
      </c>
      <c r="M579" s="71" t="str">
        <f t="shared" si="112"/>
        <v/>
      </c>
      <c r="N579" s="71" t="str">
        <f t="shared" si="113"/>
        <v/>
      </c>
      <c r="O579" s="75" t="str">
        <f t="shared" si="116"/>
        <v/>
      </c>
      <c r="P579" s="71" t="str">
        <f t="shared" si="117"/>
        <v/>
      </c>
      <c r="U579" s="114"/>
      <c r="V579" s="115"/>
      <c r="W579" s="114"/>
      <c r="X579" s="114"/>
    </row>
    <row r="580" spans="2:24">
      <c r="B580" s="8">
        <f t="shared" si="115"/>
        <v>569</v>
      </c>
      <c r="J580" s="37"/>
      <c r="L580" s="51" t="str">
        <f t="shared" si="114"/>
        <v/>
      </c>
      <c r="M580" s="71" t="str">
        <f t="shared" si="112"/>
        <v/>
      </c>
      <c r="N580" s="71" t="str">
        <f t="shared" si="113"/>
        <v/>
      </c>
      <c r="O580" s="75" t="str">
        <f t="shared" si="116"/>
        <v/>
      </c>
      <c r="P580" s="71" t="str">
        <f t="shared" si="117"/>
        <v/>
      </c>
      <c r="U580" s="114"/>
      <c r="V580" s="115"/>
      <c r="W580" s="114"/>
      <c r="X580" s="114"/>
    </row>
    <row r="581" spans="2:24">
      <c r="B581" s="8">
        <f t="shared" si="115"/>
        <v>570</v>
      </c>
      <c r="J581" s="37"/>
      <c r="L581" s="51" t="str">
        <f t="shared" si="114"/>
        <v/>
      </c>
      <c r="M581" s="71" t="str">
        <f t="shared" si="112"/>
        <v/>
      </c>
      <c r="N581" s="71" t="str">
        <f t="shared" si="113"/>
        <v/>
      </c>
      <c r="O581" s="75" t="str">
        <f t="shared" si="116"/>
        <v/>
      </c>
      <c r="P581" s="71" t="str">
        <f t="shared" si="117"/>
        <v/>
      </c>
      <c r="U581" s="114"/>
      <c r="V581" s="115"/>
      <c r="W581" s="114"/>
      <c r="X581" s="114"/>
    </row>
    <row r="582" spans="2:24">
      <c r="B582" s="8">
        <f t="shared" si="115"/>
        <v>571</v>
      </c>
      <c r="J582" s="37"/>
      <c r="L582" s="51" t="str">
        <f t="shared" si="114"/>
        <v/>
      </c>
      <c r="M582" s="71" t="str">
        <f t="shared" si="112"/>
        <v/>
      </c>
      <c r="N582" s="71" t="str">
        <f t="shared" si="113"/>
        <v/>
      </c>
      <c r="O582" s="75" t="str">
        <f t="shared" si="116"/>
        <v/>
      </c>
      <c r="P582" s="71" t="str">
        <f t="shared" si="117"/>
        <v/>
      </c>
      <c r="U582" s="114"/>
      <c r="V582" s="115"/>
      <c r="W582" s="114"/>
      <c r="X582" s="114"/>
    </row>
    <row r="583" spans="2:24">
      <c r="B583" s="8">
        <f t="shared" si="115"/>
        <v>572</v>
      </c>
      <c r="J583" s="37"/>
      <c r="L583" s="51" t="str">
        <f t="shared" si="114"/>
        <v/>
      </c>
      <c r="M583" s="71" t="str">
        <f t="shared" si="112"/>
        <v/>
      </c>
      <c r="N583" s="71" t="str">
        <f t="shared" si="113"/>
        <v/>
      </c>
      <c r="O583" s="75" t="str">
        <f t="shared" si="116"/>
        <v/>
      </c>
      <c r="P583" s="71" t="str">
        <f t="shared" si="117"/>
        <v/>
      </c>
      <c r="U583" s="114"/>
      <c r="V583" s="115"/>
      <c r="W583" s="114"/>
      <c r="X583" s="114"/>
    </row>
    <row r="584" spans="2:24">
      <c r="B584" s="8">
        <f t="shared" si="115"/>
        <v>573</v>
      </c>
      <c r="J584" s="37"/>
      <c r="L584" s="51" t="str">
        <f t="shared" si="114"/>
        <v/>
      </c>
      <c r="M584" s="71" t="str">
        <f t="shared" si="112"/>
        <v/>
      </c>
      <c r="N584" s="71" t="str">
        <f t="shared" si="113"/>
        <v/>
      </c>
      <c r="O584" s="75" t="str">
        <f t="shared" si="116"/>
        <v/>
      </c>
      <c r="P584" s="71" t="str">
        <f t="shared" si="117"/>
        <v/>
      </c>
      <c r="U584" s="114"/>
      <c r="V584" s="115"/>
      <c r="W584" s="114"/>
      <c r="X584" s="114"/>
    </row>
    <row r="585" spans="2:24">
      <c r="B585" s="8">
        <f t="shared" si="115"/>
        <v>574</v>
      </c>
      <c r="J585" s="37"/>
      <c r="L585" s="51" t="str">
        <f t="shared" si="114"/>
        <v/>
      </c>
      <c r="M585" s="71" t="str">
        <f t="shared" si="112"/>
        <v/>
      </c>
      <c r="N585" s="71" t="str">
        <f t="shared" si="113"/>
        <v/>
      </c>
      <c r="O585" s="75" t="str">
        <f t="shared" si="116"/>
        <v/>
      </c>
      <c r="P585" s="71" t="str">
        <f t="shared" si="117"/>
        <v/>
      </c>
      <c r="U585" s="114"/>
      <c r="V585" s="115"/>
      <c r="W585" s="114"/>
      <c r="X585" s="114"/>
    </row>
    <row r="586" spans="2:24">
      <c r="B586" s="8">
        <f t="shared" si="115"/>
        <v>575</v>
      </c>
      <c r="J586" s="37"/>
      <c r="L586" s="51" t="str">
        <f t="shared" si="114"/>
        <v/>
      </c>
      <c r="M586" s="71" t="str">
        <f t="shared" ref="M586:M649" si="118">IF($L586&gt;0,$L586,"")</f>
        <v/>
      </c>
      <c r="N586" s="71" t="str">
        <f t="shared" ref="N586:N649" si="119">IF($L586&lt;0,$L586,"")</f>
        <v/>
      </c>
      <c r="O586" s="75" t="str">
        <f t="shared" si="116"/>
        <v/>
      </c>
      <c r="P586" s="71" t="str">
        <f t="shared" si="117"/>
        <v/>
      </c>
      <c r="U586" s="114"/>
      <c r="V586" s="115"/>
      <c r="W586" s="114"/>
      <c r="X586" s="114"/>
    </row>
    <row r="587" spans="2:24">
      <c r="B587" s="8">
        <f t="shared" si="115"/>
        <v>576</v>
      </c>
      <c r="J587" s="37"/>
      <c r="L587" s="51" t="str">
        <f t="shared" ref="L587:L650" si="120">IF(H587&lt;&gt;"",J587/J586-1,"")</f>
        <v/>
      </c>
      <c r="M587" s="71" t="str">
        <f t="shared" si="118"/>
        <v/>
      </c>
      <c r="N587" s="71" t="str">
        <f t="shared" si="119"/>
        <v/>
      </c>
      <c r="O587" s="75" t="str">
        <f t="shared" si="116"/>
        <v/>
      </c>
      <c r="P587" s="71" t="str">
        <f t="shared" si="117"/>
        <v/>
      </c>
      <c r="U587" s="114"/>
      <c r="V587" s="115"/>
      <c r="W587" s="114"/>
      <c r="X587" s="114"/>
    </row>
    <row r="588" spans="2:24">
      <c r="B588" s="8">
        <f t="shared" si="115"/>
        <v>577</v>
      </c>
      <c r="J588" s="37"/>
      <c r="L588" s="51" t="str">
        <f t="shared" si="120"/>
        <v/>
      </c>
      <c r="M588" s="71" t="str">
        <f t="shared" si="118"/>
        <v/>
      </c>
      <c r="N588" s="71" t="str">
        <f t="shared" si="119"/>
        <v/>
      </c>
      <c r="O588" s="75" t="str">
        <f t="shared" si="116"/>
        <v/>
      </c>
      <c r="P588" s="71" t="str">
        <f t="shared" si="117"/>
        <v/>
      </c>
      <c r="U588" s="114"/>
      <c r="V588" s="115"/>
      <c r="W588" s="114"/>
      <c r="X588" s="114"/>
    </row>
    <row r="589" spans="2:24">
      <c r="B589" s="8">
        <f t="shared" si="115"/>
        <v>578</v>
      </c>
      <c r="J589" s="37"/>
      <c r="L589" s="51" t="str">
        <f t="shared" si="120"/>
        <v/>
      </c>
      <c r="M589" s="71" t="str">
        <f t="shared" si="118"/>
        <v/>
      </c>
      <c r="N589" s="71" t="str">
        <f t="shared" si="119"/>
        <v/>
      </c>
      <c r="O589" s="75" t="str">
        <f t="shared" si="116"/>
        <v/>
      </c>
      <c r="P589" s="71" t="str">
        <f t="shared" si="117"/>
        <v/>
      </c>
      <c r="U589" s="114"/>
      <c r="V589" s="115"/>
      <c r="W589" s="114"/>
      <c r="X589" s="114"/>
    </row>
    <row r="590" spans="2:24">
      <c r="B590" s="8">
        <f t="shared" ref="B590:B653" si="121">1+B589</f>
        <v>579</v>
      </c>
      <c r="J590" s="37"/>
      <c r="L590" s="51" t="str">
        <f t="shared" si="120"/>
        <v/>
      </c>
      <c r="M590" s="71" t="str">
        <f t="shared" si="118"/>
        <v/>
      </c>
      <c r="N590" s="71" t="str">
        <f t="shared" si="119"/>
        <v/>
      </c>
      <c r="O590" s="75" t="str">
        <f t="shared" si="116"/>
        <v/>
      </c>
      <c r="P590" s="71" t="str">
        <f t="shared" si="117"/>
        <v/>
      </c>
      <c r="U590" s="114"/>
      <c r="V590" s="115"/>
      <c r="W590" s="114"/>
      <c r="X590" s="114"/>
    </row>
    <row r="591" spans="2:24">
      <c r="B591" s="8">
        <f t="shared" si="121"/>
        <v>580</v>
      </c>
      <c r="J591" s="37"/>
      <c r="L591" s="51" t="str">
        <f t="shared" si="120"/>
        <v/>
      </c>
      <c r="M591" s="71" t="str">
        <f t="shared" si="118"/>
        <v/>
      </c>
      <c r="N591" s="71" t="str">
        <f t="shared" si="119"/>
        <v/>
      </c>
      <c r="O591" s="75" t="str">
        <f t="shared" si="116"/>
        <v/>
      </c>
      <c r="P591" s="71" t="str">
        <f t="shared" si="117"/>
        <v/>
      </c>
      <c r="U591" s="114"/>
      <c r="V591" s="115"/>
      <c r="W591" s="114"/>
      <c r="X591" s="114"/>
    </row>
    <row r="592" spans="2:24">
      <c r="B592" s="8">
        <f t="shared" si="121"/>
        <v>581</v>
      </c>
      <c r="J592" s="37"/>
      <c r="L592" s="51" t="str">
        <f t="shared" si="120"/>
        <v/>
      </c>
      <c r="M592" s="71" t="str">
        <f t="shared" si="118"/>
        <v/>
      </c>
      <c r="N592" s="71" t="str">
        <f t="shared" si="119"/>
        <v/>
      </c>
      <c r="O592" s="75" t="str">
        <f t="shared" si="116"/>
        <v/>
      </c>
      <c r="P592" s="71" t="str">
        <f t="shared" si="117"/>
        <v/>
      </c>
      <c r="U592" s="114"/>
      <c r="V592" s="115"/>
      <c r="W592" s="114"/>
      <c r="X592" s="114"/>
    </row>
    <row r="593" spans="2:24">
      <c r="B593" s="8">
        <f t="shared" si="121"/>
        <v>582</v>
      </c>
      <c r="J593" s="37"/>
      <c r="L593" s="51" t="str">
        <f t="shared" si="120"/>
        <v/>
      </c>
      <c r="M593" s="71" t="str">
        <f t="shared" si="118"/>
        <v/>
      </c>
      <c r="N593" s="71" t="str">
        <f t="shared" si="119"/>
        <v/>
      </c>
      <c r="O593" s="75" t="str">
        <f t="shared" si="116"/>
        <v/>
      </c>
      <c r="P593" s="71" t="str">
        <f t="shared" si="117"/>
        <v/>
      </c>
      <c r="U593" s="114"/>
      <c r="V593" s="115"/>
      <c r="W593" s="114"/>
      <c r="X593" s="114"/>
    </row>
    <row r="594" spans="2:24">
      <c r="B594" s="8">
        <f t="shared" si="121"/>
        <v>583</v>
      </c>
      <c r="J594" s="37"/>
      <c r="L594" s="51" t="str">
        <f t="shared" si="120"/>
        <v/>
      </c>
      <c r="M594" s="71" t="str">
        <f t="shared" si="118"/>
        <v/>
      </c>
      <c r="N594" s="71" t="str">
        <f t="shared" si="119"/>
        <v/>
      </c>
      <c r="O594" s="75" t="str">
        <f t="shared" si="116"/>
        <v/>
      </c>
      <c r="P594" s="71" t="str">
        <f t="shared" si="117"/>
        <v/>
      </c>
      <c r="U594" s="114"/>
      <c r="V594" s="115"/>
      <c r="W594" s="114"/>
      <c r="X594" s="114"/>
    </row>
    <row r="595" spans="2:24">
      <c r="B595" s="8">
        <f t="shared" si="121"/>
        <v>584</v>
      </c>
      <c r="J595" s="37"/>
      <c r="L595" s="51" t="str">
        <f t="shared" si="120"/>
        <v/>
      </c>
      <c r="M595" s="71" t="str">
        <f t="shared" si="118"/>
        <v/>
      </c>
      <c r="N595" s="71" t="str">
        <f t="shared" si="119"/>
        <v/>
      </c>
      <c r="O595" s="75" t="str">
        <f t="shared" si="116"/>
        <v/>
      </c>
      <c r="P595" s="71" t="str">
        <f t="shared" si="117"/>
        <v/>
      </c>
      <c r="U595" s="114"/>
      <c r="V595" s="115"/>
      <c r="W595" s="114"/>
      <c r="X595" s="114"/>
    </row>
    <row r="596" spans="2:24">
      <c r="B596" s="8">
        <f t="shared" si="121"/>
        <v>585</v>
      </c>
      <c r="J596" s="37"/>
      <c r="L596" s="51" t="str">
        <f t="shared" si="120"/>
        <v/>
      </c>
      <c r="M596" s="71" t="str">
        <f t="shared" si="118"/>
        <v/>
      </c>
      <c r="N596" s="71" t="str">
        <f t="shared" si="119"/>
        <v/>
      </c>
      <c r="O596" s="75" t="str">
        <f t="shared" si="116"/>
        <v/>
      </c>
      <c r="P596" s="71" t="str">
        <f t="shared" si="117"/>
        <v/>
      </c>
      <c r="U596" s="114"/>
      <c r="V596" s="115"/>
      <c r="W596" s="114"/>
      <c r="X596" s="114"/>
    </row>
    <row r="597" spans="2:24">
      <c r="B597" s="8">
        <f t="shared" si="121"/>
        <v>586</v>
      </c>
      <c r="J597" s="37"/>
      <c r="L597" s="51" t="str">
        <f t="shared" si="120"/>
        <v/>
      </c>
      <c r="M597" s="71" t="str">
        <f t="shared" si="118"/>
        <v/>
      </c>
      <c r="N597" s="71" t="str">
        <f t="shared" si="119"/>
        <v/>
      </c>
      <c r="O597" s="75" t="str">
        <f t="shared" si="116"/>
        <v/>
      </c>
      <c r="P597" s="71" t="str">
        <f t="shared" si="117"/>
        <v/>
      </c>
      <c r="U597" s="114"/>
      <c r="V597" s="115"/>
      <c r="W597" s="114"/>
      <c r="X597" s="114"/>
    </row>
    <row r="598" spans="2:24">
      <c r="B598" s="8">
        <f t="shared" si="121"/>
        <v>587</v>
      </c>
      <c r="J598" s="37"/>
      <c r="L598" s="51" t="str">
        <f t="shared" si="120"/>
        <v/>
      </c>
      <c r="M598" s="71" t="str">
        <f t="shared" si="118"/>
        <v/>
      </c>
      <c r="N598" s="71" t="str">
        <f t="shared" si="119"/>
        <v/>
      </c>
      <c r="O598" s="75" t="str">
        <f t="shared" si="116"/>
        <v/>
      </c>
      <c r="P598" s="71" t="str">
        <f t="shared" si="117"/>
        <v/>
      </c>
      <c r="U598" s="114"/>
      <c r="V598" s="115"/>
      <c r="W598" s="114"/>
      <c r="X598" s="114"/>
    </row>
    <row r="599" spans="2:24">
      <c r="B599" s="8">
        <f t="shared" si="121"/>
        <v>588</v>
      </c>
      <c r="J599" s="37"/>
      <c r="L599" s="51" t="str">
        <f t="shared" si="120"/>
        <v/>
      </c>
      <c r="M599" s="71" t="str">
        <f t="shared" si="118"/>
        <v/>
      </c>
      <c r="N599" s="71" t="str">
        <f t="shared" si="119"/>
        <v/>
      </c>
      <c r="O599" s="75" t="str">
        <f t="shared" si="116"/>
        <v/>
      </c>
      <c r="P599" s="71" t="str">
        <f t="shared" si="117"/>
        <v/>
      </c>
      <c r="U599" s="114"/>
      <c r="V599" s="115"/>
      <c r="W599" s="114"/>
      <c r="X599" s="114"/>
    </row>
    <row r="600" spans="2:24">
      <c r="B600" s="8">
        <f t="shared" si="121"/>
        <v>589</v>
      </c>
      <c r="J600" s="37"/>
      <c r="L600" s="51" t="str">
        <f t="shared" si="120"/>
        <v/>
      </c>
      <c r="M600" s="71" t="str">
        <f t="shared" si="118"/>
        <v/>
      </c>
      <c r="N600" s="71" t="str">
        <f t="shared" si="119"/>
        <v/>
      </c>
      <c r="O600" s="75" t="str">
        <f t="shared" si="116"/>
        <v/>
      </c>
      <c r="P600" s="71" t="str">
        <f t="shared" si="117"/>
        <v/>
      </c>
      <c r="U600" s="114"/>
      <c r="V600" s="115"/>
      <c r="W600" s="114"/>
      <c r="X600" s="114"/>
    </row>
    <row r="601" spans="2:24">
      <c r="B601" s="8">
        <f t="shared" si="121"/>
        <v>590</v>
      </c>
      <c r="J601" s="37"/>
      <c r="L601" s="51" t="str">
        <f t="shared" si="120"/>
        <v/>
      </c>
      <c r="M601" s="71" t="str">
        <f t="shared" si="118"/>
        <v/>
      </c>
      <c r="N601" s="71" t="str">
        <f t="shared" si="119"/>
        <v/>
      </c>
      <c r="O601" s="75" t="str">
        <f t="shared" si="116"/>
        <v/>
      </c>
      <c r="P601" s="71" t="str">
        <f t="shared" si="117"/>
        <v/>
      </c>
      <c r="U601" s="114"/>
      <c r="V601" s="115"/>
      <c r="W601" s="114"/>
      <c r="X601" s="114"/>
    </row>
    <row r="602" spans="2:24">
      <c r="B602" s="8">
        <f t="shared" si="121"/>
        <v>591</v>
      </c>
      <c r="J602" s="37"/>
      <c r="L602" s="51" t="str">
        <f t="shared" si="120"/>
        <v/>
      </c>
      <c r="M602" s="71" t="str">
        <f t="shared" si="118"/>
        <v/>
      </c>
      <c r="N602" s="71" t="str">
        <f t="shared" si="119"/>
        <v/>
      </c>
      <c r="O602" s="75" t="str">
        <f t="shared" si="116"/>
        <v/>
      </c>
      <c r="P602" s="71" t="str">
        <f t="shared" si="117"/>
        <v/>
      </c>
      <c r="U602" s="114"/>
      <c r="V602" s="115"/>
      <c r="W602" s="114"/>
      <c r="X602" s="114"/>
    </row>
    <row r="603" spans="2:24">
      <c r="B603" s="8">
        <f t="shared" si="121"/>
        <v>592</v>
      </c>
      <c r="J603" s="37"/>
      <c r="L603" s="51" t="str">
        <f t="shared" si="120"/>
        <v/>
      </c>
      <c r="M603" s="71" t="str">
        <f t="shared" si="118"/>
        <v/>
      </c>
      <c r="N603" s="71" t="str">
        <f t="shared" si="119"/>
        <v/>
      </c>
      <c r="O603" s="75" t="str">
        <f t="shared" si="116"/>
        <v/>
      </c>
      <c r="P603" s="71" t="str">
        <f t="shared" si="117"/>
        <v/>
      </c>
      <c r="U603" s="114"/>
      <c r="V603" s="115"/>
      <c r="W603" s="114"/>
      <c r="X603" s="114"/>
    </row>
    <row r="604" spans="2:24">
      <c r="B604" s="8">
        <f t="shared" si="121"/>
        <v>593</v>
      </c>
      <c r="J604" s="37"/>
      <c r="L604" s="51" t="str">
        <f t="shared" si="120"/>
        <v/>
      </c>
      <c r="M604" s="71" t="str">
        <f t="shared" si="118"/>
        <v/>
      </c>
      <c r="N604" s="71" t="str">
        <f t="shared" si="119"/>
        <v/>
      </c>
      <c r="O604" s="75" t="str">
        <f t="shared" si="116"/>
        <v/>
      </c>
      <c r="P604" s="71" t="str">
        <f t="shared" si="117"/>
        <v/>
      </c>
      <c r="U604" s="114"/>
      <c r="V604" s="115"/>
      <c r="W604" s="114"/>
      <c r="X604" s="114"/>
    </row>
    <row r="605" spans="2:24">
      <c r="B605" s="8">
        <f t="shared" si="121"/>
        <v>594</v>
      </c>
      <c r="J605" s="37"/>
      <c r="L605" s="51" t="str">
        <f t="shared" si="120"/>
        <v/>
      </c>
      <c r="M605" s="71" t="str">
        <f t="shared" si="118"/>
        <v/>
      </c>
      <c r="N605" s="71" t="str">
        <f t="shared" si="119"/>
        <v/>
      </c>
      <c r="O605" s="75" t="str">
        <f t="shared" si="116"/>
        <v/>
      </c>
      <c r="P605" s="71" t="str">
        <f t="shared" si="117"/>
        <v/>
      </c>
      <c r="U605" s="114"/>
      <c r="V605" s="115"/>
      <c r="W605" s="114"/>
      <c r="X605" s="114"/>
    </row>
    <row r="606" spans="2:24">
      <c r="B606" s="8">
        <f t="shared" si="121"/>
        <v>595</v>
      </c>
      <c r="J606" s="37"/>
      <c r="L606" s="51" t="str">
        <f t="shared" si="120"/>
        <v/>
      </c>
      <c r="M606" s="71" t="str">
        <f t="shared" si="118"/>
        <v/>
      </c>
      <c r="N606" s="71" t="str">
        <f t="shared" si="119"/>
        <v/>
      </c>
      <c r="O606" s="75" t="str">
        <f t="shared" si="116"/>
        <v/>
      </c>
      <c r="P606" s="71" t="str">
        <f t="shared" si="117"/>
        <v/>
      </c>
      <c r="U606" s="114"/>
      <c r="V606" s="115"/>
      <c r="W606" s="114"/>
      <c r="X606" s="114"/>
    </row>
    <row r="607" spans="2:24">
      <c r="B607" s="8">
        <f t="shared" si="121"/>
        <v>596</v>
      </c>
      <c r="J607" s="37"/>
      <c r="L607" s="51" t="str">
        <f t="shared" si="120"/>
        <v/>
      </c>
      <c r="M607" s="71" t="str">
        <f t="shared" si="118"/>
        <v/>
      </c>
      <c r="N607" s="71" t="str">
        <f t="shared" si="119"/>
        <v/>
      </c>
      <c r="O607" s="75" t="str">
        <f t="shared" si="116"/>
        <v/>
      </c>
      <c r="P607" s="71" t="str">
        <f t="shared" si="117"/>
        <v/>
      </c>
      <c r="U607" s="114"/>
      <c r="V607" s="115"/>
      <c r="W607" s="114"/>
      <c r="X607" s="114"/>
    </row>
    <row r="608" spans="2:24">
      <c r="B608" s="8">
        <f t="shared" si="121"/>
        <v>597</v>
      </c>
      <c r="J608" s="37"/>
      <c r="L608" s="51" t="str">
        <f t="shared" si="120"/>
        <v/>
      </c>
      <c r="M608" s="71" t="str">
        <f t="shared" si="118"/>
        <v/>
      </c>
      <c r="N608" s="71" t="str">
        <f t="shared" si="119"/>
        <v/>
      </c>
      <c r="O608" s="75" t="str">
        <f t="shared" si="116"/>
        <v/>
      </c>
      <c r="P608" s="71" t="str">
        <f t="shared" si="117"/>
        <v/>
      </c>
      <c r="U608" s="114"/>
      <c r="V608" s="115"/>
      <c r="W608" s="114"/>
      <c r="X608" s="114"/>
    </row>
    <row r="609" spans="2:24">
      <c r="B609" s="8">
        <f t="shared" si="121"/>
        <v>598</v>
      </c>
      <c r="J609" s="37"/>
      <c r="L609" s="51" t="str">
        <f t="shared" si="120"/>
        <v/>
      </c>
      <c r="M609" s="71" t="str">
        <f t="shared" si="118"/>
        <v/>
      </c>
      <c r="N609" s="71" t="str">
        <f t="shared" si="119"/>
        <v/>
      </c>
      <c r="O609" s="75" t="str">
        <f t="shared" si="116"/>
        <v/>
      </c>
      <c r="P609" s="71" t="str">
        <f t="shared" si="117"/>
        <v/>
      </c>
      <c r="U609" s="114"/>
      <c r="V609" s="115"/>
      <c r="W609" s="114"/>
      <c r="X609" s="114"/>
    </row>
    <row r="610" spans="2:24">
      <c r="B610" s="8">
        <f t="shared" si="121"/>
        <v>599</v>
      </c>
      <c r="J610" s="37"/>
      <c r="L610" s="51" t="str">
        <f t="shared" si="120"/>
        <v/>
      </c>
      <c r="M610" s="71" t="str">
        <f t="shared" si="118"/>
        <v/>
      </c>
      <c r="N610" s="71" t="str">
        <f t="shared" si="119"/>
        <v/>
      </c>
      <c r="O610" s="75" t="str">
        <f t="shared" si="116"/>
        <v/>
      </c>
      <c r="P610" s="71" t="str">
        <f t="shared" si="117"/>
        <v/>
      </c>
      <c r="U610" s="114"/>
      <c r="V610" s="115"/>
      <c r="W610" s="114"/>
      <c r="X610" s="114"/>
    </row>
    <row r="611" spans="2:24">
      <c r="B611" s="8">
        <f t="shared" si="121"/>
        <v>600</v>
      </c>
      <c r="J611" s="37"/>
      <c r="L611" s="51" t="str">
        <f t="shared" si="120"/>
        <v/>
      </c>
      <c r="M611" s="71" t="str">
        <f t="shared" si="118"/>
        <v/>
      </c>
      <c r="N611" s="71" t="str">
        <f t="shared" si="119"/>
        <v/>
      </c>
      <c r="O611" s="75" t="str">
        <f t="shared" si="116"/>
        <v/>
      </c>
      <c r="P611" s="71" t="str">
        <f t="shared" si="117"/>
        <v/>
      </c>
      <c r="U611" s="114"/>
      <c r="V611" s="115"/>
      <c r="W611" s="114"/>
      <c r="X611" s="114"/>
    </row>
    <row r="612" spans="2:24">
      <c r="B612" s="8">
        <f t="shared" si="121"/>
        <v>601</v>
      </c>
      <c r="J612" s="37"/>
      <c r="L612" s="51" t="str">
        <f t="shared" si="120"/>
        <v/>
      </c>
      <c r="M612" s="71" t="str">
        <f t="shared" si="118"/>
        <v/>
      </c>
      <c r="N612" s="71" t="str">
        <f t="shared" si="119"/>
        <v/>
      </c>
      <c r="O612" s="75" t="str">
        <f t="shared" si="116"/>
        <v/>
      </c>
      <c r="P612" s="71" t="str">
        <f t="shared" si="117"/>
        <v/>
      </c>
      <c r="U612" s="114"/>
      <c r="V612" s="115"/>
      <c r="W612" s="114"/>
      <c r="X612" s="114"/>
    </row>
    <row r="613" spans="2:24">
      <c r="B613" s="8">
        <f t="shared" si="121"/>
        <v>602</v>
      </c>
      <c r="J613" s="37"/>
      <c r="L613" s="51" t="str">
        <f t="shared" si="120"/>
        <v/>
      </c>
      <c r="M613" s="71" t="str">
        <f t="shared" si="118"/>
        <v/>
      </c>
      <c r="N613" s="71" t="str">
        <f t="shared" si="119"/>
        <v/>
      </c>
      <c r="O613" s="75" t="str">
        <f t="shared" si="116"/>
        <v/>
      </c>
      <c r="P613" s="71" t="str">
        <f t="shared" si="117"/>
        <v/>
      </c>
      <c r="U613" s="114"/>
      <c r="V613" s="115"/>
      <c r="W613" s="114"/>
      <c r="X613" s="114"/>
    </row>
    <row r="614" spans="2:24">
      <c r="B614" s="8">
        <f t="shared" si="121"/>
        <v>603</v>
      </c>
      <c r="J614" s="37"/>
      <c r="L614" s="51" t="str">
        <f t="shared" si="120"/>
        <v/>
      </c>
      <c r="M614" s="71" t="str">
        <f t="shared" si="118"/>
        <v/>
      </c>
      <c r="N614" s="71" t="str">
        <f t="shared" si="119"/>
        <v/>
      </c>
      <c r="O614" s="75" t="str">
        <f t="shared" si="116"/>
        <v/>
      </c>
      <c r="P614" s="71" t="str">
        <f t="shared" si="117"/>
        <v/>
      </c>
      <c r="U614" s="114"/>
      <c r="V614" s="115"/>
      <c r="W614" s="114"/>
      <c r="X614" s="114"/>
    </row>
    <row r="615" spans="2:24">
      <c r="B615" s="8">
        <f t="shared" si="121"/>
        <v>604</v>
      </c>
      <c r="J615" s="37"/>
      <c r="L615" s="51" t="str">
        <f t="shared" si="120"/>
        <v/>
      </c>
      <c r="M615" s="71" t="str">
        <f t="shared" si="118"/>
        <v/>
      </c>
      <c r="N615" s="71" t="str">
        <f t="shared" si="119"/>
        <v/>
      </c>
      <c r="O615" s="75" t="str">
        <f t="shared" si="116"/>
        <v/>
      </c>
      <c r="P615" s="71" t="str">
        <f t="shared" si="117"/>
        <v/>
      </c>
      <c r="U615" s="114"/>
      <c r="V615" s="115"/>
      <c r="W615" s="114"/>
      <c r="X615" s="114"/>
    </row>
    <row r="616" spans="2:24">
      <c r="B616" s="8">
        <f t="shared" si="121"/>
        <v>605</v>
      </c>
      <c r="J616" s="37"/>
      <c r="L616" s="51" t="str">
        <f t="shared" si="120"/>
        <v/>
      </c>
      <c r="M616" s="71" t="str">
        <f t="shared" si="118"/>
        <v/>
      </c>
      <c r="N616" s="71" t="str">
        <f t="shared" si="119"/>
        <v/>
      </c>
      <c r="O616" s="75" t="str">
        <f t="shared" si="116"/>
        <v/>
      </c>
      <c r="P616" s="71" t="str">
        <f t="shared" si="117"/>
        <v/>
      </c>
      <c r="U616" s="114"/>
      <c r="V616" s="115"/>
      <c r="W616" s="114"/>
      <c r="X616" s="114"/>
    </row>
    <row r="617" spans="2:24">
      <c r="B617" s="8">
        <f t="shared" si="121"/>
        <v>606</v>
      </c>
      <c r="J617" s="37"/>
      <c r="L617" s="51" t="str">
        <f t="shared" si="120"/>
        <v/>
      </c>
      <c r="M617" s="71" t="str">
        <f t="shared" si="118"/>
        <v/>
      </c>
      <c r="N617" s="71" t="str">
        <f t="shared" si="119"/>
        <v/>
      </c>
      <c r="O617" s="75" t="str">
        <f t="shared" si="116"/>
        <v/>
      </c>
      <c r="P617" s="71" t="str">
        <f t="shared" si="117"/>
        <v/>
      </c>
      <c r="U617" s="114"/>
      <c r="V617" s="115"/>
      <c r="W617" s="114"/>
      <c r="X617" s="114"/>
    </row>
    <row r="618" spans="2:24">
      <c r="B618" s="8">
        <f t="shared" si="121"/>
        <v>607</v>
      </c>
      <c r="J618" s="37"/>
      <c r="L618" s="51" t="str">
        <f t="shared" si="120"/>
        <v/>
      </c>
      <c r="M618" s="71" t="str">
        <f t="shared" si="118"/>
        <v/>
      </c>
      <c r="N618" s="71" t="str">
        <f t="shared" si="119"/>
        <v/>
      </c>
      <c r="O618" s="75" t="str">
        <f t="shared" si="116"/>
        <v/>
      </c>
      <c r="P618" s="71" t="str">
        <f t="shared" si="117"/>
        <v/>
      </c>
      <c r="U618" s="114"/>
      <c r="V618" s="115"/>
      <c r="W618" s="114"/>
      <c r="X618" s="114"/>
    </row>
    <row r="619" spans="2:24">
      <c r="B619" s="8">
        <f t="shared" si="121"/>
        <v>608</v>
      </c>
      <c r="J619" s="37"/>
      <c r="L619" s="51" t="str">
        <f t="shared" si="120"/>
        <v/>
      </c>
      <c r="M619" s="71" t="str">
        <f t="shared" si="118"/>
        <v/>
      </c>
      <c r="N619" s="71" t="str">
        <f t="shared" si="119"/>
        <v/>
      </c>
      <c r="O619" s="75" t="str">
        <f t="shared" si="116"/>
        <v/>
      </c>
      <c r="P619" s="71" t="str">
        <f t="shared" si="117"/>
        <v/>
      </c>
      <c r="U619" s="114"/>
      <c r="V619" s="115"/>
      <c r="W619" s="114"/>
      <c r="X619" s="114"/>
    </row>
    <row r="620" spans="2:24">
      <c r="B620" s="8">
        <f t="shared" si="121"/>
        <v>609</v>
      </c>
      <c r="J620" s="37"/>
      <c r="L620" s="51" t="str">
        <f t="shared" si="120"/>
        <v/>
      </c>
      <c r="M620" s="71" t="str">
        <f t="shared" si="118"/>
        <v/>
      </c>
      <c r="N620" s="71" t="str">
        <f t="shared" si="119"/>
        <v/>
      </c>
      <c r="O620" s="75" t="str">
        <f t="shared" si="116"/>
        <v/>
      </c>
      <c r="P620" s="71" t="str">
        <f t="shared" si="117"/>
        <v/>
      </c>
      <c r="U620" s="114"/>
      <c r="V620" s="115"/>
      <c r="W620" s="114"/>
      <c r="X620" s="114"/>
    </row>
    <row r="621" spans="2:24">
      <c r="B621" s="8">
        <f t="shared" si="121"/>
        <v>610</v>
      </c>
      <c r="J621" s="37"/>
      <c r="L621" s="51" t="str">
        <f t="shared" si="120"/>
        <v/>
      </c>
      <c r="M621" s="71" t="str">
        <f t="shared" si="118"/>
        <v/>
      </c>
      <c r="N621" s="71" t="str">
        <f t="shared" si="119"/>
        <v/>
      </c>
      <c r="O621" s="75" t="str">
        <f t="shared" si="116"/>
        <v/>
      </c>
      <c r="P621" s="71" t="str">
        <f t="shared" si="117"/>
        <v/>
      </c>
      <c r="U621" s="114"/>
      <c r="V621" s="115"/>
      <c r="W621" s="114"/>
      <c r="X621" s="114"/>
    </row>
    <row r="622" spans="2:24">
      <c r="B622" s="8">
        <f t="shared" si="121"/>
        <v>611</v>
      </c>
      <c r="J622" s="37"/>
      <c r="L622" s="51" t="str">
        <f t="shared" si="120"/>
        <v/>
      </c>
      <c r="M622" s="71" t="str">
        <f t="shared" si="118"/>
        <v/>
      </c>
      <c r="N622" s="71" t="str">
        <f t="shared" si="119"/>
        <v/>
      </c>
      <c r="O622" s="75" t="str">
        <f t="shared" si="116"/>
        <v/>
      </c>
      <c r="P622" s="71" t="str">
        <f t="shared" si="117"/>
        <v/>
      </c>
      <c r="U622" s="114"/>
      <c r="V622" s="115"/>
      <c r="W622" s="114"/>
      <c r="X622" s="114"/>
    </row>
    <row r="623" spans="2:24">
      <c r="B623" s="8">
        <f t="shared" si="121"/>
        <v>612</v>
      </c>
      <c r="J623" s="37"/>
      <c r="L623" s="51" t="str">
        <f t="shared" si="120"/>
        <v/>
      </c>
      <c r="M623" s="71" t="str">
        <f t="shared" si="118"/>
        <v/>
      </c>
      <c r="N623" s="71" t="str">
        <f t="shared" si="119"/>
        <v/>
      </c>
      <c r="O623" s="75" t="str">
        <f t="shared" si="116"/>
        <v/>
      </c>
      <c r="P623" s="71" t="str">
        <f t="shared" si="117"/>
        <v/>
      </c>
      <c r="U623" s="114"/>
      <c r="V623" s="115"/>
      <c r="W623" s="114"/>
      <c r="X623" s="114"/>
    </row>
    <row r="624" spans="2:24">
      <c r="B624" s="8">
        <f t="shared" si="121"/>
        <v>613</v>
      </c>
      <c r="J624" s="37"/>
      <c r="L624" s="51" t="str">
        <f t="shared" si="120"/>
        <v/>
      </c>
      <c r="M624" s="71" t="str">
        <f t="shared" si="118"/>
        <v/>
      </c>
      <c r="N624" s="71" t="str">
        <f t="shared" si="119"/>
        <v/>
      </c>
      <c r="O624" s="75" t="str">
        <f t="shared" si="116"/>
        <v/>
      </c>
      <c r="P624" s="71" t="str">
        <f t="shared" si="117"/>
        <v/>
      </c>
      <c r="U624" s="114"/>
      <c r="V624" s="115"/>
      <c r="W624" s="114"/>
      <c r="X624" s="114"/>
    </row>
    <row r="625" spans="2:24">
      <c r="B625" s="8">
        <f t="shared" si="121"/>
        <v>614</v>
      </c>
      <c r="J625" s="37"/>
      <c r="L625" s="51" t="str">
        <f t="shared" si="120"/>
        <v/>
      </c>
      <c r="M625" s="71" t="str">
        <f t="shared" si="118"/>
        <v/>
      </c>
      <c r="N625" s="71" t="str">
        <f t="shared" si="119"/>
        <v/>
      </c>
      <c r="O625" s="75" t="str">
        <f t="shared" ref="O625:O688" si="122">IF(M625&lt;&gt;"",Q$4,"")</f>
        <v/>
      </c>
      <c r="P625" s="71" t="str">
        <f t="shared" ref="P625:P688" si="123">IF(N625&lt;&gt;"",Q$6,"")</f>
        <v/>
      </c>
      <c r="U625" s="114"/>
      <c r="V625" s="115"/>
      <c r="W625" s="114"/>
      <c r="X625" s="114"/>
    </row>
    <row r="626" spans="2:24">
      <c r="B626" s="8">
        <f t="shared" si="121"/>
        <v>615</v>
      </c>
      <c r="J626" s="37"/>
      <c r="L626" s="51" t="str">
        <f t="shared" si="120"/>
        <v/>
      </c>
      <c r="M626" s="71" t="str">
        <f t="shared" si="118"/>
        <v/>
      </c>
      <c r="N626" s="71" t="str">
        <f t="shared" si="119"/>
        <v/>
      </c>
      <c r="O626" s="75" t="str">
        <f t="shared" si="122"/>
        <v/>
      </c>
      <c r="P626" s="71" t="str">
        <f t="shared" si="123"/>
        <v/>
      </c>
      <c r="U626" s="114"/>
      <c r="V626" s="115"/>
      <c r="W626" s="114"/>
      <c r="X626" s="114"/>
    </row>
    <row r="627" spans="2:24">
      <c r="B627" s="8">
        <f t="shared" si="121"/>
        <v>616</v>
      </c>
      <c r="J627" s="37"/>
      <c r="L627" s="51" t="str">
        <f t="shared" si="120"/>
        <v/>
      </c>
      <c r="M627" s="71" t="str">
        <f t="shared" si="118"/>
        <v/>
      </c>
      <c r="N627" s="71" t="str">
        <f t="shared" si="119"/>
        <v/>
      </c>
      <c r="O627" s="75" t="str">
        <f t="shared" si="122"/>
        <v/>
      </c>
      <c r="P627" s="71" t="str">
        <f t="shared" si="123"/>
        <v/>
      </c>
      <c r="U627" s="114"/>
      <c r="V627" s="115"/>
      <c r="W627" s="114"/>
      <c r="X627" s="114"/>
    </row>
    <row r="628" spans="2:24">
      <c r="B628" s="8">
        <f t="shared" si="121"/>
        <v>617</v>
      </c>
      <c r="J628" s="37"/>
      <c r="L628" s="51" t="str">
        <f t="shared" si="120"/>
        <v/>
      </c>
      <c r="M628" s="71" t="str">
        <f t="shared" si="118"/>
        <v/>
      </c>
      <c r="N628" s="71" t="str">
        <f t="shared" si="119"/>
        <v/>
      </c>
      <c r="O628" s="75" t="str">
        <f t="shared" si="122"/>
        <v/>
      </c>
      <c r="P628" s="71" t="str">
        <f t="shared" si="123"/>
        <v/>
      </c>
      <c r="U628" s="114"/>
      <c r="V628" s="115"/>
      <c r="W628" s="114"/>
      <c r="X628" s="114"/>
    </row>
    <row r="629" spans="2:24">
      <c r="B629" s="8">
        <f t="shared" si="121"/>
        <v>618</v>
      </c>
      <c r="J629" s="37"/>
      <c r="L629" s="51" t="str">
        <f t="shared" si="120"/>
        <v/>
      </c>
      <c r="M629" s="71" t="str">
        <f t="shared" si="118"/>
        <v/>
      </c>
      <c r="N629" s="71" t="str">
        <f t="shared" si="119"/>
        <v/>
      </c>
      <c r="O629" s="75" t="str">
        <f t="shared" si="122"/>
        <v/>
      </c>
      <c r="P629" s="71" t="str">
        <f t="shared" si="123"/>
        <v/>
      </c>
      <c r="U629" s="114"/>
      <c r="V629" s="115"/>
      <c r="W629" s="114"/>
      <c r="X629" s="114"/>
    </row>
    <row r="630" spans="2:24">
      <c r="B630" s="8">
        <f t="shared" si="121"/>
        <v>619</v>
      </c>
      <c r="J630" s="37"/>
      <c r="L630" s="51" t="str">
        <f t="shared" si="120"/>
        <v/>
      </c>
      <c r="M630" s="71" t="str">
        <f t="shared" si="118"/>
        <v/>
      </c>
      <c r="N630" s="71" t="str">
        <f t="shared" si="119"/>
        <v/>
      </c>
      <c r="O630" s="75" t="str">
        <f t="shared" si="122"/>
        <v/>
      </c>
      <c r="P630" s="71" t="str">
        <f t="shared" si="123"/>
        <v/>
      </c>
      <c r="U630" s="114"/>
      <c r="V630" s="115"/>
      <c r="W630" s="114"/>
      <c r="X630" s="114"/>
    </row>
    <row r="631" spans="2:24">
      <c r="B631" s="8">
        <f t="shared" si="121"/>
        <v>620</v>
      </c>
      <c r="J631" s="37"/>
      <c r="L631" s="51" t="str">
        <f t="shared" si="120"/>
        <v/>
      </c>
      <c r="M631" s="71" t="str">
        <f t="shared" si="118"/>
        <v/>
      </c>
      <c r="N631" s="71" t="str">
        <f t="shared" si="119"/>
        <v/>
      </c>
      <c r="O631" s="75" t="str">
        <f t="shared" si="122"/>
        <v/>
      </c>
      <c r="P631" s="71" t="str">
        <f t="shared" si="123"/>
        <v/>
      </c>
      <c r="U631" s="114"/>
      <c r="V631" s="115"/>
      <c r="W631" s="114"/>
      <c r="X631" s="114"/>
    </row>
    <row r="632" spans="2:24">
      <c r="B632" s="8">
        <f t="shared" si="121"/>
        <v>621</v>
      </c>
      <c r="J632" s="37"/>
      <c r="L632" s="51" t="str">
        <f t="shared" si="120"/>
        <v/>
      </c>
      <c r="M632" s="71" t="str">
        <f t="shared" si="118"/>
        <v/>
      </c>
      <c r="N632" s="71" t="str">
        <f t="shared" si="119"/>
        <v/>
      </c>
      <c r="O632" s="75" t="str">
        <f t="shared" si="122"/>
        <v/>
      </c>
      <c r="P632" s="71" t="str">
        <f t="shared" si="123"/>
        <v/>
      </c>
      <c r="U632" s="114"/>
      <c r="V632" s="115"/>
      <c r="W632" s="114"/>
      <c r="X632" s="114"/>
    </row>
    <row r="633" spans="2:24">
      <c r="B633" s="8">
        <f t="shared" si="121"/>
        <v>622</v>
      </c>
      <c r="J633" s="37"/>
      <c r="L633" s="51" t="str">
        <f t="shared" si="120"/>
        <v/>
      </c>
      <c r="M633" s="71" t="str">
        <f t="shared" si="118"/>
        <v/>
      </c>
      <c r="N633" s="71" t="str">
        <f t="shared" si="119"/>
        <v/>
      </c>
      <c r="O633" s="75" t="str">
        <f t="shared" si="122"/>
        <v/>
      </c>
      <c r="P633" s="71" t="str">
        <f t="shared" si="123"/>
        <v/>
      </c>
      <c r="U633" s="114"/>
      <c r="V633" s="115"/>
      <c r="W633" s="114"/>
      <c r="X633" s="114"/>
    </row>
    <row r="634" spans="2:24">
      <c r="B634" s="8">
        <f t="shared" si="121"/>
        <v>623</v>
      </c>
      <c r="J634" s="37"/>
      <c r="L634" s="51" t="str">
        <f t="shared" si="120"/>
        <v/>
      </c>
      <c r="M634" s="71" t="str">
        <f t="shared" si="118"/>
        <v/>
      </c>
      <c r="N634" s="71" t="str">
        <f t="shared" si="119"/>
        <v/>
      </c>
      <c r="O634" s="75" t="str">
        <f t="shared" si="122"/>
        <v/>
      </c>
      <c r="P634" s="71" t="str">
        <f t="shared" si="123"/>
        <v/>
      </c>
      <c r="U634" s="114"/>
      <c r="V634" s="115"/>
      <c r="W634" s="114"/>
      <c r="X634" s="114"/>
    </row>
    <row r="635" spans="2:24">
      <c r="B635" s="8">
        <f t="shared" si="121"/>
        <v>624</v>
      </c>
      <c r="J635" s="37"/>
      <c r="L635" s="51" t="str">
        <f t="shared" si="120"/>
        <v/>
      </c>
      <c r="M635" s="71" t="str">
        <f t="shared" si="118"/>
        <v/>
      </c>
      <c r="N635" s="71" t="str">
        <f t="shared" si="119"/>
        <v/>
      </c>
      <c r="O635" s="75" t="str">
        <f t="shared" si="122"/>
        <v/>
      </c>
      <c r="P635" s="71" t="str">
        <f t="shared" si="123"/>
        <v/>
      </c>
      <c r="U635" s="114"/>
      <c r="V635" s="115"/>
      <c r="W635" s="114"/>
      <c r="X635" s="114"/>
    </row>
    <row r="636" spans="2:24">
      <c r="B636" s="8">
        <f t="shared" si="121"/>
        <v>625</v>
      </c>
      <c r="J636" s="37"/>
      <c r="L636" s="51" t="str">
        <f t="shared" si="120"/>
        <v/>
      </c>
      <c r="M636" s="71" t="str">
        <f t="shared" si="118"/>
        <v/>
      </c>
      <c r="N636" s="71" t="str">
        <f t="shared" si="119"/>
        <v/>
      </c>
      <c r="O636" s="75" t="str">
        <f t="shared" si="122"/>
        <v/>
      </c>
      <c r="P636" s="71" t="str">
        <f t="shared" si="123"/>
        <v/>
      </c>
      <c r="U636" s="114"/>
      <c r="V636" s="115"/>
      <c r="W636" s="114"/>
      <c r="X636" s="114"/>
    </row>
    <row r="637" spans="2:24">
      <c r="B637" s="8">
        <f t="shared" si="121"/>
        <v>626</v>
      </c>
      <c r="J637" s="37"/>
      <c r="L637" s="51" t="str">
        <f t="shared" si="120"/>
        <v/>
      </c>
      <c r="M637" s="71" t="str">
        <f t="shared" si="118"/>
        <v/>
      </c>
      <c r="N637" s="71" t="str">
        <f t="shared" si="119"/>
        <v/>
      </c>
      <c r="O637" s="75" t="str">
        <f t="shared" si="122"/>
        <v/>
      </c>
      <c r="P637" s="71" t="str">
        <f t="shared" si="123"/>
        <v/>
      </c>
      <c r="U637" s="114"/>
      <c r="V637" s="115"/>
      <c r="W637" s="114"/>
      <c r="X637" s="114"/>
    </row>
    <row r="638" spans="2:24">
      <c r="B638" s="8">
        <f t="shared" si="121"/>
        <v>627</v>
      </c>
      <c r="J638" s="37"/>
      <c r="L638" s="51" t="str">
        <f t="shared" si="120"/>
        <v/>
      </c>
      <c r="M638" s="71" t="str">
        <f t="shared" si="118"/>
        <v/>
      </c>
      <c r="N638" s="71" t="str">
        <f t="shared" si="119"/>
        <v/>
      </c>
      <c r="O638" s="75" t="str">
        <f t="shared" si="122"/>
        <v/>
      </c>
      <c r="P638" s="71" t="str">
        <f t="shared" si="123"/>
        <v/>
      </c>
      <c r="U638" s="114"/>
      <c r="V638" s="115"/>
      <c r="W638" s="114"/>
      <c r="X638" s="114"/>
    </row>
    <row r="639" spans="2:24">
      <c r="B639" s="8">
        <f t="shared" si="121"/>
        <v>628</v>
      </c>
      <c r="J639" s="37"/>
      <c r="L639" s="51" t="str">
        <f t="shared" si="120"/>
        <v/>
      </c>
      <c r="M639" s="71" t="str">
        <f t="shared" si="118"/>
        <v/>
      </c>
      <c r="N639" s="71" t="str">
        <f t="shared" si="119"/>
        <v/>
      </c>
      <c r="O639" s="75" t="str">
        <f t="shared" si="122"/>
        <v/>
      </c>
      <c r="P639" s="71" t="str">
        <f t="shared" si="123"/>
        <v/>
      </c>
      <c r="U639" s="114"/>
      <c r="V639" s="115"/>
      <c r="W639" s="114"/>
      <c r="X639" s="114"/>
    </row>
    <row r="640" spans="2:24">
      <c r="B640" s="8">
        <f t="shared" si="121"/>
        <v>629</v>
      </c>
      <c r="J640" s="37"/>
      <c r="L640" s="51" t="str">
        <f t="shared" si="120"/>
        <v/>
      </c>
      <c r="M640" s="71" t="str">
        <f t="shared" si="118"/>
        <v/>
      </c>
      <c r="N640" s="71" t="str">
        <f t="shared" si="119"/>
        <v/>
      </c>
      <c r="O640" s="75" t="str">
        <f t="shared" si="122"/>
        <v/>
      </c>
      <c r="P640" s="71" t="str">
        <f t="shared" si="123"/>
        <v/>
      </c>
      <c r="U640" s="114"/>
      <c r="V640" s="115"/>
      <c r="W640" s="114"/>
      <c r="X640" s="114"/>
    </row>
    <row r="641" spans="2:24">
      <c r="B641" s="8">
        <f t="shared" si="121"/>
        <v>630</v>
      </c>
      <c r="J641" s="37"/>
      <c r="L641" s="51" t="str">
        <f t="shared" si="120"/>
        <v/>
      </c>
      <c r="M641" s="71" t="str">
        <f t="shared" si="118"/>
        <v/>
      </c>
      <c r="N641" s="71" t="str">
        <f t="shared" si="119"/>
        <v/>
      </c>
      <c r="O641" s="75" t="str">
        <f t="shared" si="122"/>
        <v/>
      </c>
      <c r="P641" s="71" t="str">
        <f t="shared" si="123"/>
        <v/>
      </c>
      <c r="U641" s="114"/>
      <c r="V641" s="115"/>
      <c r="W641" s="114"/>
      <c r="X641" s="114"/>
    </row>
    <row r="642" spans="2:24">
      <c r="B642" s="8">
        <f t="shared" si="121"/>
        <v>631</v>
      </c>
      <c r="J642" s="37"/>
      <c r="L642" s="51" t="str">
        <f t="shared" si="120"/>
        <v/>
      </c>
      <c r="M642" s="71" t="str">
        <f t="shared" si="118"/>
        <v/>
      </c>
      <c r="N642" s="71" t="str">
        <f t="shared" si="119"/>
        <v/>
      </c>
      <c r="O642" s="75" t="str">
        <f t="shared" si="122"/>
        <v/>
      </c>
      <c r="P642" s="71" t="str">
        <f t="shared" si="123"/>
        <v/>
      </c>
      <c r="U642" s="114"/>
      <c r="V642" s="115"/>
      <c r="W642" s="114"/>
      <c r="X642" s="114"/>
    </row>
    <row r="643" spans="2:24">
      <c r="B643" s="8">
        <f t="shared" si="121"/>
        <v>632</v>
      </c>
      <c r="J643" s="37"/>
      <c r="L643" s="51" t="str">
        <f t="shared" si="120"/>
        <v/>
      </c>
      <c r="M643" s="71" t="str">
        <f t="shared" si="118"/>
        <v/>
      </c>
      <c r="N643" s="71" t="str">
        <f t="shared" si="119"/>
        <v/>
      </c>
      <c r="O643" s="75" t="str">
        <f t="shared" si="122"/>
        <v/>
      </c>
      <c r="P643" s="71" t="str">
        <f t="shared" si="123"/>
        <v/>
      </c>
      <c r="U643" s="114"/>
      <c r="V643" s="115"/>
      <c r="W643" s="114"/>
      <c r="X643" s="114"/>
    </row>
    <row r="644" spans="2:24">
      <c r="B644" s="8">
        <f t="shared" si="121"/>
        <v>633</v>
      </c>
      <c r="J644" s="37"/>
      <c r="L644" s="51" t="str">
        <f t="shared" si="120"/>
        <v/>
      </c>
      <c r="M644" s="71" t="str">
        <f t="shared" si="118"/>
        <v/>
      </c>
      <c r="N644" s="71" t="str">
        <f t="shared" si="119"/>
        <v/>
      </c>
      <c r="O644" s="75" t="str">
        <f t="shared" si="122"/>
        <v/>
      </c>
      <c r="P644" s="71" t="str">
        <f t="shared" si="123"/>
        <v/>
      </c>
      <c r="U644" s="114"/>
      <c r="V644" s="115"/>
      <c r="W644" s="114"/>
      <c r="X644" s="114"/>
    </row>
    <row r="645" spans="2:24">
      <c r="B645" s="8">
        <f t="shared" si="121"/>
        <v>634</v>
      </c>
      <c r="J645" s="37"/>
      <c r="L645" s="51" t="str">
        <f t="shared" si="120"/>
        <v/>
      </c>
      <c r="M645" s="71" t="str">
        <f t="shared" si="118"/>
        <v/>
      </c>
      <c r="N645" s="71" t="str">
        <f t="shared" si="119"/>
        <v/>
      </c>
      <c r="O645" s="75" t="str">
        <f t="shared" si="122"/>
        <v/>
      </c>
      <c r="P645" s="71" t="str">
        <f t="shared" si="123"/>
        <v/>
      </c>
      <c r="U645" s="114"/>
      <c r="V645" s="115"/>
      <c r="W645" s="114"/>
      <c r="X645" s="114"/>
    </row>
    <row r="646" spans="2:24">
      <c r="B646" s="8">
        <f t="shared" si="121"/>
        <v>635</v>
      </c>
      <c r="J646" s="37"/>
      <c r="L646" s="51" t="str">
        <f t="shared" si="120"/>
        <v/>
      </c>
      <c r="M646" s="71" t="str">
        <f t="shared" si="118"/>
        <v/>
      </c>
      <c r="N646" s="71" t="str">
        <f t="shared" si="119"/>
        <v/>
      </c>
      <c r="O646" s="75" t="str">
        <f t="shared" si="122"/>
        <v/>
      </c>
      <c r="P646" s="71" t="str">
        <f t="shared" si="123"/>
        <v/>
      </c>
      <c r="U646" s="114"/>
      <c r="V646" s="115"/>
      <c r="W646" s="114"/>
      <c r="X646" s="114"/>
    </row>
    <row r="647" spans="2:24">
      <c r="B647" s="8">
        <f t="shared" si="121"/>
        <v>636</v>
      </c>
      <c r="J647" s="37"/>
      <c r="L647" s="51" t="str">
        <f t="shared" si="120"/>
        <v/>
      </c>
      <c r="M647" s="71" t="str">
        <f t="shared" si="118"/>
        <v/>
      </c>
      <c r="N647" s="71" t="str">
        <f t="shared" si="119"/>
        <v/>
      </c>
      <c r="O647" s="75" t="str">
        <f t="shared" si="122"/>
        <v/>
      </c>
      <c r="P647" s="71" t="str">
        <f t="shared" si="123"/>
        <v/>
      </c>
      <c r="U647" s="114"/>
      <c r="V647" s="115"/>
      <c r="W647" s="114"/>
      <c r="X647" s="114"/>
    </row>
    <row r="648" spans="2:24">
      <c r="B648" s="8">
        <f t="shared" si="121"/>
        <v>637</v>
      </c>
      <c r="J648" s="37"/>
      <c r="L648" s="51" t="str">
        <f t="shared" si="120"/>
        <v/>
      </c>
      <c r="M648" s="71" t="str">
        <f t="shared" si="118"/>
        <v/>
      </c>
      <c r="N648" s="71" t="str">
        <f t="shared" si="119"/>
        <v/>
      </c>
      <c r="O648" s="75" t="str">
        <f t="shared" si="122"/>
        <v/>
      </c>
      <c r="P648" s="71" t="str">
        <f t="shared" si="123"/>
        <v/>
      </c>
      <c r="U648" s="114"/>
      <c r="V648" s="115"/>
      <c r="W648" s="114"/>
      <c r="X648" s="114"/>
    </row>
    <row r="649" spans="2:24">
      <c r="B649" s="8">
        <f t="shared" si="121"/>
        <v>638</v>
      </c>
      <c r="J649" s="37"/>
      <c r="L649" s="51" t="str">
        <f t="shared" si="120"/>
        <v/>
      </c>
      <c r="M649" s="71" t="str">
        <f t="shared" si="118"/>
        <v/>
      </c>
      <c r="N649" s="71" t="str">
        <f t="shared" si="119"/>
        <v/>
      </c>
      <c r="O649" s="75" t="str">
        <f t="shared" si="122"/>
        <v/>
      </c>
      <c r="P649" s="71" t="str">
        <f t="shared" si="123"/>
        <v/>
      </c>
      <c r="U649" s="114"/>
      <c r="V649" s="115"/>
      <c r="W649" s="114"/>
      <c r="X649" s="114"/>
    </row>
    <row r="650" spans="2:24">
      <c r="B650" s="8">
        <f t="shared" si="121"/>
        <v>639</v>
      </c>
      <c r="J650" s="37"/>
      <c r="L650" s="51" t="str">
        <f t="shared" si="120"/>
        <v/>
      </c>
      <c r="M650" s="71" t="str">
        <f t="shared" ref="M650:M713" si="124">IF($L650&gt;0,$L650,"")</f>
        <v/>
      </c>
      <c r="N650" s="71" t="str">
        <f t="shared" ref="N650:N713" si="125">IF($L650&lt;0,$L650,"")</f>
        <v/>
      </c>
      <c r="O650" s="75" t="str">
        <f t="shared" si="122"/>
        <v/>
      </c>
      <c r="P650" s="71" t="str">
        <f t="shared" si="123"/>
        <v/>
      </c>
      <c r="U650" s="114"/>
      <c r="V650" s="115"/>
      <c r="W650" s="114"/>
      <c r="X650" s="114"/>
    </row>
    <row r="651" spans="2:24">
      <c r="B651" s="8">
        <f t="shared" si="121"/>
        <v>640</v>
      </c>
      <c r="J651" s="37"/>
      <c r="L651" s="51" t="str">
        <f t="shared" ref="L651:L714" si="126">IF(H651&lt;&gt;"",J651/J650-1,"")</f>
        <v/>
      </c>
      <c r="M651" s="71" t="str">
        <f t="shared" si="124"/>
        <v/>
      </c>
      <c r="N651" s="71" t="str">
        <f t="shared" si="125"/>
        <v/>
      </c>
      <c r="O651" s="75" t="str">
        <f t="shared" si="122"/>
        <v/>
      </c>
      <c r="P651" s="71" t="str">
        <f t="shared" si="123"/>
        <v/>
      </c>
      <c r="U651" s="114"/>
      <c r="V651" s="115"/>
      <c r="W651" s="114"/>
      <c r="X651" s="114"/>
    </row>
    <row r="652" spans="2:24">
      <c r="B652" s="8">
        <f t="shared" si="121"/>
        <v>641</v>
      </c>
      <c r="J652" s="37"/>
      <c r="L652" s="51" t="str">
        <f t="shared" si="126"/>
        <v/>
      </c>
      <c r="M652" s="71" t="str">
        <f t="shared" si="124"/>
        <v/>
      </c>
      <c r="N652" s="71" t="str">
        <f t="shared" si="125"/>
        <v/>
      </c>
      <c r="O652" s="75" t="str">
        <f t="shared" si="122"/>
        <v/>
      </c>
      <c r="P652" s="71" t="str">
        <f t="shared" si="123"/>
        <v/>
      </c>
      <c r="U652" s="114"/>
      <c r="V652" s="115"/>
      <c r="W652" s="114"/>
      <c r="X652" s="114"/>
    </row>
    <row r="653" spans="2:24">
      <c r="B653" s="8">
        <f t="shared" si="121"/>
        <v>642</v>
      </c>
      <c r="J653" s="37"/>
      <c r="L653" s="51" t="str">
        <f t="shared" si="126"/>
        <v/>
      </c>
      <c r="M653" s="71" t="str">
        <f t="shared" si="124"/>
        <v/>
      </c>
      <c r="N653" s="71" t="str">
        <f t="shared" si="125"/>
        <v/>
      </c>
      <c r="O653" s="75" t="str">
        <f t="shared" si="122"/>
        <v/>
      </c>
      <c r="P653" s="71" t="str">
        <f t="shared" si="123"/>
        <v/>
      </c>
      <c r="U653" s="114"/>
      <c r="V653" s="115"/>
      <c r="W653" s="114"/>
      <c r="X653" s="114"/>
    </row>
    <row r="654" spans="2:24">
      <c r="B654" s="8">
        <f t="shared" ref="B654:B717" si="127">1+B653</f>
        <v>643</v>
      </c>
      <c r="J654" s="37"/>
      <c r="L654" s="51" t="str">
        <f t="shared" si="126"/>
        <v/>
      </c>
      <c r="M654" s="71" t="str">
        <f t="shared" si="124"/>
        <v/>
      </c>
      <c r="N654" s="71" t="str">
        <f t="shared" si="125"/>
        <v/>
      </c>
      <c r="O654" s="75" t="str">
        <f t="shared" si="122"/>
        <v/>
      </c>
      <c r="P654" s="71" t="str">
        <f t="shared" si="123"/>
        <v/>
      </c>
      <c r="U654" s="114"/>
      <c r="V654" s="115"/>
      <c r="W654" s="114"/>
      <c r="X654" s="114"/>
    </row>
    <row r="655" spans="2:24">
      <c r="B655" s="8">
        <f t="shared" si="127"/>
        <v>644</v>
      </c>
      <c r="J655" s="37"/>
      <c r="L655" s="51" t="str">
        <f t="shared" si="126"/>
        <v/>
      </c>
      <c r="M655" s="71" t="str">
        <f t="shared" si="124"/>
        <v/>
      </c>
      <c r="N655" s="71" t="str">
        <f t="shared" si="125"/>
        <v/>
      </c>
      <c r="O655" s="75" t="str">
        <f t="shared" si="122"/>
        <v/>
      </c>
      <c r="P655" s="71" t="str">
        <f t="shared" si="123"/>
        <v/>
      </c>
      <c r="U655" s="114"/>
      <c r="V655" s="115"/>
      <c r="W655" s="114"/>
      <c r="X655" s="114"/>
    </row>
    <row r="656" spans="2:24">
      <c r="B656" s="8">
        <f t="shared" si="127"/>
        <v>645</v>
      </c>
      <c r="J656" s="37"/>
      <c r="L656" s="51" t="str">
        <f t="shared" si="126"/>
        <v/>
      </c>
      <c r="M656" s="71" t="str">
        <f t="shared" si="124"/>
        <v/>
      </c>
      <c r="N656" s="71" t="str">
        <f t="shared" si="125"/>
        <v/>
      </c>
      <c r="O656" s="75" t="str">
        <f t="shared" si="122"/>
        <v/>
      </c>
      <c r="P656" s="71" t="str">
        <f t="shared" si="123"/>
        <v/>
      </c>
      <c r="U656" s="114"/>
      <c r="V656" s="115"/>
      <c r="W656" s="114"/>
      <c r="X656" s="114"/>
    </row>
    <row r="657" spans="2:24">
      <c r="B657" s="8">
        <f t="shared" si="127"/>
        <v>646</v>
      </c>
      <c r="J657" s="37"/>
      <c r="L657" s="51" t="str">
        <f t="shared" si="126"/>
        <v/>
      </c>
      <c r="M657" s="71" t="str">
        <f t="shared" si="124"/>
        <v/>
      </c>
      <c r="N657" s="71" t="str">
        <f t="shared" si="125"/>
        <v/>
      </c>
      <c r="O657" s="75" t="str">
        <f t="shared" si="122"/>
        <v/>
      </c>
      <c r="P657" s="71" t="str">
        <f t="shared" si="123"/>
        <v/>
      </c>
      <c r="U657" s="114"/>
      <c r="V657" s="115"/>
      <c r="W657" s="114"/>
      <c r="X657" s="114"/>
    </row>
    <row r="658" spans="2:24">
      <c r="B658" s="8">
        <f t="shared" si="127"/>
        <v>647</v>
      </c>
      <c r="J658" s="37"/>
      <c r="L658" s="51" t="str">
        <f t="shared" si="126"/>
        <v/>
      </c>
      <c r="M658" s="71" t="str">
        <f t="shared" si="124"/>
        <v/>
      </c>
      <c r="N658" s="71" t="str">
        <f t="shared" si="125"/>
        <v/>
      </c>
      <c r="O658" s="75" t="str">
        <f t="shared" si="122"/>
        <v/>
      </c>
      <c r="P658" s="71" t="str">
        <f t="shared" si="123"/>
        <v/>
      </c>
      <c r="U658" s="114"/>
      <c r="V658" s="115"/>
      <c r="W658" s="114"/>
      <c r="X658" s="114"/>
    </row>
    <row r="659" spans="2:24">
      <c r="B659" s="8">
        <f t="shared" si="127"/>
        <v>648</v>
      </c>
      <c r="J659" s="37"/>
      <c r="L659" s="51" t="str">
        <f t="shared" si="126"/>
        <v/>
      </c>
      <c r="M659" s="71" t="str">
        <f t="shared" si="124"/>
        <v/>
      </c>
      <c r="N659" s="71" t="str">
        <f t="shared" si="125"/>
        <v/>
      </c>
      <c r="O659" s="75" t="str">
        <f t="shared" si="122"/>
        <v/>
      </c>
      <c r="P659" s="71" t="str">
        <f t="shared" si="123"/>
        <v/>
      </c>
      <c r="U659" s="114"/>
      <c r="V659" s="115"/>
      <c r="W659" s="114"/>
      <c r="X659" s="114"/>
    </row>
    <row r="660" spans="2:24">
      <c r="B660" s="8">
        <f t="shared" si="127"/>
        <v>649</v>
      </c>
      <c r="J660" s="37"/>
      <c r="L660" s="51" t="str">
        <f t="shared" si="126"/>
        <v/>
      </c>
      <c r="M660" s="71" t="str">
        <f t="shared" si="124"/>
        <v/>
      </c>
      <c r="N660" s="71" t="str">
        <f t="shared" si="125"/>
        <v/>
      </c>
      <c r="O660" s="75" t="str">
        <f t="shared" si="122"/>
        <v/>
      </c>
      <c r="P660" s="71" t="str">
        <f t="shared" si="123"/>
        <v/>
      </c>
      <c r="U660" s="114"/>
      <c r="V660" s="115"/>
      <c r="W660" s="114"/>
      <c r="X660" s="114"/>
    </row>
    <row r="661" spans="2:24">
      <c r="B661" s="8">
        <f t="shared" si="127"/>
        <v>650</v>
      </c>
      <c r="J661" s="37"/>
      <c r="L661" s="51" t="str">
        <f t="shared" si="126"/>
        <v/>
      </c>
      <c r="M661" s="71" t="str">
        <f t="shared" si="124"/>
        <v/>
      </c>
      <c r="N661" s="71" t="str">
        <f t="shared" si="125"/>
        <v/>
      </c>
      <c r="O661" s="75" t="str">
        <f t="shared" si="122"/>
        <v/>
      </c>
      <c r="P661" s="71" t="str">
        <f t="shared" si="123"/>
        <v/>
      </c>
      <c r="U661" s="114"/>
      <c r="V661" s="115"/>
      <c r="W661" s="114"/>
      <c r="X661" s="114"/>
    </row>
    <row r="662" spans="2:24">
      <c r="B662" s="8">
        <f t="shared" si="127"/>
        <v>651</v>
      </c>
      <c r="J662" s="37"/>
      <c r="L662" s="51" t="str">
        <f t="shared" si="126"/>
        <v/>
      </c>
      <c r="M662" s="71" t="str">
        <f t="shared" si="124"/>
        <v/>
      </c>
      <c r="N662" s="71" t="str">
        <f t="shared" si="125"/>
        <v/>
      </c>
      <c r="O662" s="75" t="str">
        <f t="shared" si="122"/>
        <v/>
      </c>
      <c r="P662" s="71" t="str">
        <f t="shared" si="123"/>
        <v/>
      </c>
      <c r="U662" s="114"/>
      <c r="V662" s="115"/>
      <c r="W662" s="114"/>
      <c r="X662" s="114"/>
    </row>
    <row r="663" spans="2:24">
      <c r="B663" s="8">
        <f t="shared" si="127"/>
        <v>652</v>
      </c>
      <c r="J663" s="37"/>
      <c r="L663" s="51" t="str">
        <f t="shared" si="126"/>
        <v/>
      </c>
      <c r="M663" s="71" t="str">
        <f t="shared" si="124"/>
        <v/>
      </c>
      <c r="N663" s="71" t="str">
        <f t="shared" si="125"/>
        <v/>
      </c>
      <c r="O663" s="75" t="str">
        <f t="shared" si="122"/>
        <v/>
      </c>
      <c r="P663" s="71" t="str">
        <f t="shared" si="123"/>
        <v/>
      </c>
      <c r="U663" s="114"/>
      <c r="V663" s="115"/>
      <c r="W663" s="114"/>
      <c r="X663" s="114"/>
    </row>
    <row r="664" spans="2:24">
      <c r="B664" s="8">
        <f t="shared" si="127"/>
        <v>653</v>
      </c>
      <c r="J664" s="37"/>
      <c r="L664" s="51" t="str">
        <f t="shared" si="126"/>
        <v/>
      </c>
      <c r="M664" s="71" t="str">
        <f t="shared" si="124"/>
        <v/>
      </c>
      <c r="N664" s="71" t="str">
        <f t="shared" si="125"/>
        <v/>
      </c>
      <c r="O664" s="75" t="str">
        <f t="shared" si="122"/>
        <v/>
      </c>
      <c r="P664" s="71" t="str">
        <f t="shared" si="123"/>
        <v/>
      </c>
      <c r="U664" s="114"/>
      <c r="V664" s="115"/>
      <c r="W664" s="114"/>
      <c r="X664" s="114"/>
    </row>
    <row r="665" spans="2:24">
      <c r="B665" s="8">
        <f t="shared" si="127"/>
        <v>654</v>
      </c>
      <c r="J665" s="37"/>
      <c r="L665" s="51" t="str">
        <f t="shared" si="126"/>
        <v/>
      </c>
      <c r="M665" s="71" t="str">
        <f t="shared" si="124"/>
        <v/>
      </c>
      <c r="N665" s="71" t="str">
        <f t="shared" si="125"/>
        <v/>
      </c>
      <c r="O665" s="75" t="str">
        <f t="shared" si="122"/>
        <v/>
      </c>
      <c r="P665" s="71" t="str">
        <f t="shared" si="123"/>
        <v/>
      </c>
      <c r="U665" s="114"/>
      <c r="V665" s="115"/>
      <c r="W665" s="114"/>
      <c r="X665" s="114"/>
    </row>
    <row r="666" spans="2:24">
      <c r="B666" s="8">
        <f t="shared" si="127"/>
        <v>655</v>
      </c>
      <c r="J666" s="37"/>
      <c r="L666" s="51" t="str">
        <f t="shared" si="126"/>
        <v/>
      </c>
      <c r="M666" s="71" t="str">
        <f t="shared" si="124"/>
        <v/>
      </c>
      <c r="N666" s="71" t="str">
        <f t="shared" si="125"/>
        <v/>
      </c>
      <c r="O666" s="75" t="str">
        <f t="shared" si="122"/>
        <v/>
      </c>
      <c r="P666" s="71" t="str">
        <f t="shared" si="123"/>
        <v/>
      </c>
      <c r="U666" s="114"/>
      <c r="V666" s="115"/>
      <c r="W666" s="114"/>
      <c r="X666" s="114"/>
    </row>
    <row r="667" spans="2:24">
      <c r="B667" s="8">
        <f t="shared" si="127"/>
        <v>656</v>
      </c>
      <c r="J667" s="37"/>
      <c r="L667" s="51" t="str">
        <f t="shared" si="126"/>
        <v/>
      </c>
      <c r="M667" s="71" t="str">
        <f t="shared" si="124"/>
        <v/>
      </c>
      <c r="N667" s="71" t="str">
        <f t="shared" si="125"/>
        <v/>
      </c>
      <c r="O667" s="75" t="str">
        <f t="shared" si="122"/>
        <v/>
      </c>
      <c r="P667" s="71" t="str">
        <f t="shared" si="123"/>
        <v/>
      </c>
      <c r="U667" s="114"/>
      <c r="V667" s="115"/>
      <c r="W667" s="114"/>
      <c r="X667" s="114"/>
    </row>
    <row r="668" spans="2:24">
      <c r="B668" s="8">
        <f t="shared" si="127"/>
        <v>657</v>
      </c>
      <c r="J668" s="37"/>
      <c r="L668" s="51" t="str">
        <f t="shared" si="126"/>
        <v/>
      </c>
      <c r="M668" s="71" t="str">
        <f t="shared" si="124"/>
        <v/>
      </c>
      <c r="N668" s="71" t="str">
        <f t="shared" si="125"/>
        <v/>
      </c>
      <c r="O668" s="75" t="str">
        <f t="shared" si="122"/>
        <v/>
      </c>
      <c r="P668" s="71" t="str">
        <f t="shared" si="123"/>
        <v/>
      </c>
      <c r="U668" s="114"/>
      <c r="V668" s="115"/>
      <c r="W668" s="114"/>
      <c r="X668" s="114"/>
    </row>
    <row r="669" spans="2:24">
      <c r="B669" s="8">
        <f t="shared" si="127"/>
        <v>658</v>
      </c>
      <c r="J669" s="37"/>
      <c r="L669" s="51" t="str">
        <f t="shared" si="126"/>
        <v/>
      </c>
      <c r="M669" s="71" t="str">
        <f t="shared" si="124"/>
        <v/>
      </c>
      <c r="N669" s="71" t="str">
        <f t="shared" si="125"/>
        <v/>
      </c>
      <c r="O669" s="75" t="str">
        <f t="shared" si="122"/>
        <v/>
      </c>
      <c r="P669" s="71" t="str">
        <f t="shared" si="123"/>
        <v/>
      </c>
      <c r="U669" s="114"/>
      <c r="V669" s="115"/>
      <c r="W669" s="114"/>
      <c r="X669" s="114"/>
    </row>
    <row r="670" spans="2:24">
      <c r="B670" s="8">
        <f t="shared" si="127"/>
        <v>659</v>
      </c>
      <c r="J670" s="37"/>
      <c r="L670" s="51" t="str">
        <f t="shared" si="126"/>
        <v/>
      </c>
      <c r="M670" s="71" t="str">
        <f t="shared" si="124"/>
        <v/>
      </c>
      <c r="N670" s="71" t="str">
        <f t="shared" si="125"/>
        <v/>
      </c>
      <c r="O670" s="75" t="str">
        <f t="shared" si="122"/>
        <v/>
      </c>
      <c r="P670" s="71" t="str">
        <f t="shared" si="123"/>
        <v/>
      </c>
      <c r="U670" s="114"/>
      <c r="V670" s="115"/>
      <c r="W670" s="114"/>
      <c r="X670" s="114"/>
    </row>
    <row r="671" spans="2:24">
      <c r="B671" s="8">
        <f t="shared" si="127"/>
        <v>660</v>
      </c>
      <c r="J671" s="37"/>
      <c r="L671" s="51" t="str">
        <f t="shared" si="126"/>
        <v/>
      </c>
      <c r="M671" s="71" t="str">
        <f t="shared" si="124"/>
        <v/>
      </c>
      <c r="N671" s="71" t="str">
        <f t="shared" si="125"/>
        <v/>
      </c>
      <c r="O671" s="75" t="str">
        <f t="shared" si="122"/>
        <v/>
      </c>
      <c r="P671" s="71" t="str">
        <f t="shared" si="123"/>
        <v/>
      </c>
      <c r="U671" s="114"/>
      <c r="V671" s="115"/>
      <c r="W671" s="114"/>
      <c r="X671" s="114"/>
    </row>
    <row r="672" spans="2:24">
      <c r="B672" s="8">
        <f t="shared" si="127"/>
        <v>661</v>
      </c>
      <c r="J672" s="37"/>
      <c r="L672" s="51" t="str">
        <f t="shared" si="126"/>
        <v/>
      </c>
      <c r="M672" s="71" t="str">
        <f t="shared" si="124"/>
        <v/>
      </c>
      <c r="N672" s="71" t="str">
        <f t="shared" si="125"/>
        <v/>
      </c>
      <c r="O672" s="75" t="str">
        <f t="shared" si="122"/>
        <v/>
      </c>
      <c r="P672" s="71" t="str">
        <f t="shared" si="123"/>
        <v/>
      </c>
      <c r="U672" s="114"/>
      <c r="V672" s="115"/>
      <c r="W672" s="114"/>
      <c r="X672" s="114"/>
    </row>
    <row r="673" spans="2:24">
      <c r="B673" s="8">
        <f t="shared" si="127"/>
        <v>662</v>
      </c>
      <c r="J673" s="37"/>
      <c r="L673" s="51" t="str">
        <f t="shared" si="126"/>
        <v/>
      </c>
      <c r="M673" s="71" t="str">
        <f t="shared" si="124"/>
        <v/>
      </c>
      <c r="N673" s="71" t="str">
        <f t="shared" si="125"/>
        <v/>
      </c>
      <c r="O673" s="75" t="str">
        <f t="shared" si="122"/>
        <v/>
      </c>
      <c r="P673" s="71" t="str">
        <f t="shared" si="123"/>
        <v/>
      </c>
      <c r="U673" s="114"/>
      <c r="V673" s="115"/>
      <c r="W673" s="114"/>
      <c r="X673" s="114"/>
    </row>
    <row r="674" spans="2:24">
      <c r="B674" s="8">
        <f t="shared" si="127"/>
        <v>663</v>
      </c>
      <c r="J674" s="37"/>
      <c r="L674" s="51" t="str">
        <f t="shared" si="126"/>
        <v/>
      </c>
      <c r="M674" s="71" t="str">
        <f t="shared" si="124"/>
        <v/>
      </c>
      <c r="N674" s="71" t="str">
        <f t="shared" si="125"/>
        <v/>
      </c>
      <c r="O674" s="75" t="str">
        <f t="shared" si="122"/>
        <v/>
      </c>
      <c r="P674" s="71" t="str">
        <f t="shared" si="123"/>
        <v/>
      </c>
      <c r="U674" s="114"/>
      <c r="V674" s="115"/>
      <c r="W674" s="114"/>
      <c r="X674" s="114"/>
    </row>
    <row r="675" spans="2:24">
      <c r="B675" s="8">
        <f t="shared" si="127"/>
        <v>664</v>
      </c>
      <c r="J675" s="37"/>
      <c r="L675" s="51" t="str">
        <f t="shared" si="126"/>
        <v/>
      </c>
      <c r="M675" s="71" t="str">
        <f t="shared" si="124"/>
        <v/>
      </c>
      <c r="N675" s="71" t="str">
        <f t="shared" si="125"/>
        <v/>
      </c>
      <c r="O675" s="75" t="str">
        <f t="shared" si="122"/>
        <v/>
      </c>
      <c r="P675" s="71" t="str">
        <f t="shared" si="123"/>
        <v/>
      </c>
      <c r="U675" s="114"/>
      <c r="V675" s="115"/>
      <c r="W675" s="114"/>
      <c r="X675" s="114"/>
    </row>
    <row r="676" spans="2:24">
      <c r="B676" s="8">
        <f t="shared" si="127"/>
        <v>665</v>
      </c>
      <c r="J676" s="37"/>
      <c r="L676" s="51" t="str">
        <f t="shared" si="126"/>
        <v/>
      </c>
      <c r="M676" s="71" t="str">
        <f t="shared" si="124"/>
        <v/>
      </c>
      <c r="N676" s="71" t="str">
        <f t="shared" si="125"/>
        <v/>
      </c>
      <c r="O676" s="75" t="str">
        <f t="shared" si="122"/>
        <v/>
      </c>
      <c r="P676" s="71" t="str">
        <f t="shared" si="123"/>
        <v/>
      </c>
      <c r="U676" s="114"/>
      <c r="V676" s="115"/>
      <c r="W676" s="114"/>
      <c r="X676" s="114"/>
    </row>
    <row r="677" spans="2:24">
      <c r="B677" s="8">
        <f t="shared" si="127"/>
        <v>666</v>
      </c>
      <c r="J677" s="37"/>
      <c r="L677" s="51" t="str">
        <f t="shared" si="126"/>
        <v/>
      </c>
      <c r="M677" s="71" t="str">
        <f t="shared" si="124"/>
        <v/>
      </c>
      <c r="N677" s="71" t="str">
        <f t="shared" si="125"/>
        <v/>
      </c>
      <c r="O677" s="75" t="str">
        <f t="shared" si="122"/>
        <v/>
      </c>
      <c r="P677" s="71" t="str">
        <f t="shared" si="123"/>
        <v/>
      </c>
      <c r="U677" s="114"/>
      <c r="V677" s="115"/>
      <c r="W677" s="114"/>
      <c r="X677" s="114"/>
    </row>
    <row r="678" spans="2:24">
      <c r="B678" s="8">
        <f t="shared" si="127"/>
        <v>667</v>
      </c>
      <c r="J678" s="37"/>
      <c r="L678" s="51" t="str">
        <f t="shared" si="126"/>
        <v/>
      </c>
      <c r="M678" s="71" t="str">
        <f t="shared" si="124"/>
        <v/>
      </c>
      <c r="N678" s="71" t="str">
        <f t="shared" si="125"/>
        <v/>
      </c>
      <c r="O678" s="75" t="str">
        <f t="shared" si="122"/>
        <v/>
      </c>
      <c r="P678" s="71" t="str">
        <f t="shared" si="123"/>
        <v/>
      </c>
      <c r="U678" s="114"/>
      <c r="V678" s="115"/>
      <c r="W678" s="114"/>
      <c r="X678" s="114"/>
    </row>
    <row r="679" spans="2:24">
      <c r="B679" s="8">
        <f t="shared" si="127"/>
        <v>668</v>
      </c>
      <c r="J679" s="37"/>
      <c r="L679" s="51" t="str">
        <f t="shared" si="126"/>
        <v/>
      </c>
      <c r="M679" s="71" t="str">
        <f t="shared" si="124"/>
        <v/>
      </c>
      <c r="N679" s="71" t="str">
        <f t="shared" si="125"/>
        <v/>
      </c>
      <c r="O679" s="75" t="str">
        <f t="shared" si="122"/>
        <v/>
      </c>
      <c r="P679" s="71" t="str">
        <f t="shared" si="123"/>
        <v/>
      </c>
      <c r="U679" s="114"/>
      <c r="V679" s="115"/>
      <c r="W679" s="114"/>
      <c r="X679" s="114"/>
    </row>
    <row r="680" spans="2:24">
      <c r="B680" s="8">
        <f t="shared" si="127"/>
        <v>669</v>
      </c>
      <c r="J680" s="37"/>
      <c r="L680" s="51" t="str">
        <f t="shared" si="126"/>
        <v/>
      </c>
      <c r="M680" s="71" t="str">
        <f t="shared" si="124"/>
        <v/>
      </c>
      <c r="N680" s="71" t="str">
        <f t="shared" si="125"/>
        <v/>
      </c>
      <c r="O680" s="75" t="str">
        <f t="shared" si="122"/>
        <v/>
      </c>
      <c r="P680" s="71" t="str">
        <f t="shared" si="123"/>
        <v/>
      </c>
      <c r="U680" s="114"/>
      <c r="V680" s="115"/>
      <c r="W680" s="114"/>
      <c r="X680" s="114"/>
    </row>
    <row r="681" spans="2:24">
      <c r="B681" s="8">
        <f t="shared" si="127"/>
        <v>670</v>
      </c>
      <c r="J681" s="37"/>
      <c r="L681" s="51" t="str">
        <f t="shared" si="126"/>
        <v/>
      </c>
      <c r="M681" s="71" t="str">
        <f t="shared" si="124"/>
        <v/>
      </c>
      <c r="N681" s="71" t="str">
        <f t="shared" si="125"/>
        <v/>
      </c>
      <c r="O681" s="75" t="str">
        <f t="shared" si="122"/>
        <v/>
      </c>
      <c r="P681" s="71" t="str">
        <f t="shared" si="123"/>
        <v/>
      </c>
      <c r="U681" s="114"/>
      <c r="V681" s="115"/>
      <c r="W681" s="114"/>
      <c r="X681" s="114"/>
    </row>
    <row r="682" spans="2:24">
      <c r="B682" s="8">
        <f t="shared" si="127"/>
        <v>671</v>
      </c>
      <c r="J682" s="37"/>
      <c r="L682" s="51" t="str">
        <f t="shared" si="126"/>
        <v/>
      </c>
      <c r="M682" s="71" t="str">
        <f t="shared" si="124"/>
        <v/>
      </c>
      <c r="N682" s="71" t="str">
        <f t="shared" si="125"/>
        <v/>
      </c>
      <c r="O682" s="75" t="str">
        <f t="shared" si="122"/>
        <v/>
      </c>
      <c r="P682" s="71" t="str">
        <f t="shared" si="123"/>
        <v/>
      </c>
      <c r="U682" s="114"/>
      <c r="V682" s="115"/>
      <c r="W682" s="114"/>
      <c r="X682" s="114"/>
    </row>
    <row r="683" spans="2:24">
      <c r="B683" s="8">
        <f t="shared" si="127"/>
        <v>672</v>
      </c>
      <c r="J683" s="37"/>
      <c r="L683" s="51" t="str">
        <f t="shared" si="126"/>
        <v/>
      </c>
      <c r="M683" s="71" t="str">
        <f t="shared" si="124"/>
        <v/>
      </c>
      <c r="N683" s="71" t="str">
        <f t="shared" si="125"/>
        <v/>
      </c>
      <c r="O683" s="75" t="str">
        <f t="shared" si="122"/>
        <v/>
      </c>
      <c r="P683" s="71" t="str">
        <f t="shared" si="123"/>
        <v/>
      </c>
      <c r="U683" s="114"/>
      <c r="V683" s="115"/>
      <c r="W683" s="114"/>
      <c r="X683" s="114"/>
    </row>
    <row r="684" spans="2:24">
      <c r="B684" s="8">
        <f t="shared" si="127"/>
        <v>673</v>
      </c>
      <c r="J684" s="37"/>
      <c r="L684" s="51" t="str">
        <f t="shared" si="126"/>
        <v/>
      </c>
      <c r="M684" s="71" t="str">
        <f t="shared" si="124"/>
        <v/>
      </c>
      <c r="N684" s="71" t="str">
        <f t="shared" si="125"/>
        <v/>
      </c>
      <c r="O684" s="75" t="str">
        <f t="shared" si="122"/>
        <v/>
      </c>
      <c r="P684" s="71" t="str">
        <f t="shared" si="123"/>
        <v/>
      </c>
      <c r="U684" s="114"/>
      <c r="V684" s="115"/>
      <c r="W684" s="114"/>
      <c r="X684" s="114"/>
    </row>
    <row r="685" spans="2:24">
      <c r="B685" s="8">
        <f t="shared" si="127"/>
        <v>674</v>
      </c>
      <c r="J685" s="37"/>
      <c r="L685" s="51" t="str">
        <f t="shared" si="126"/>
        <v/>
      </c>
      <c r="M685" s="71" t="str">
        <f t="shared" si="124"/>
        <v/>
      </c>
      <c r="N685" s="71" t="str">
        <f t="shared" si="125"/>
        <v/>
      </c>
      <c r="O685" s="75" t="str">
        <f t="shared" si="122"/>
        <v/>
      </c>
      <c r="P685" s="71" t="str">
        <f t="shared" si="123"/>
        <v/>
      </c>
      <c r="U685" s="114"/>
      <c r="V685" s="115"/>
      <c r="W685" s="114"/>
      <c r="X685" s="114"/>
    </row>
    <row r="686" spans="2:24">
      <c r="B686" s="8">
        <f t="shared" si="127"/>
        <v>675</v>
      </c>
      <c r="J686" s="37"/>
      <c r="L686" s="51" t="str">
        <f t="shared" si="126"/>
        <v/>
      </c>
      <c r="M686" s="71" t="str">
        <f t="shared" si="124"/>
        <v/>
      </c>
      <c r="N686" s="71" t="str">
        <f t="shared" si="125"/>
        <v/>
      </c>
      <c r="O686" s="75" t="str">
        <f t="shared" si="122"/>
        <v/>
      </c>
      <c r="P686" s="71" t="str">
        <f t="shared" si="123"/>
        <v/>
      </c>
      <c r="U686" s="114"/>
      <c r="V686" s="115"/>
      <c r="W686" s="114"/>
      <c r="X686" s="114"/>
    </row>
    <row r="687" spans="2:24">
      <c r="B687" s="8">
        <f t="shared" si="127"/>
        <v>676</v>
      </c>
      <c r="J687" s="37"/>
      <c r="L687" s="51" t="str">
        <f t="shared" si="126"/>
        <v/>
      </c>
      <c r="M687" s="71" t="str">
        <f t="shared" si="124"/>
        <v/>
      </c>
      <c r="N687" s="71" t="str">
        <f t="shared" si="125"/>
        <v/>
      </c>
      <c r="O687" s="75" t="str">
        <f t="shared" si="122"/>
        <v/>
      </c>
      <c r="P687" s="71" t="str">
        <f t="shared" si="123"/>
        <v/>
      </c>
      <c r="U687" s="114"/>
      <c r="V687" s="115"/>
      <c r="W687" s="114"/>
      <c r="X687" s="114"/>
    </row>
    <row r="688" spans="2:24">
      <c r="B688" s="8">
        <f t="shared" si="127"/>
        <v>677</v>
      </c>
      <c r="J688" s="37"/>
      <c r="L688" s="51" t="str">
        <f t="shared" si="126"/>
        <v/>
      </c>
      <c r="M688" s="71" t="str">
        <f t="shared" si="124"/>
        <v/>
      </c>
      <c r="N688" s="71" t="str">
        <f t="shared" si="125"/>
        <v/>
      </c>
      <c r="O688" s="75" t="str">
        <f t="shared" si="122"/>
        <v/>
      </c>
      <c r="P688" s="71" t="str">
        <f t="shared" si="123"/>
        <v/>
      </c>
      <c r="U688" s="114"/>
      <c r="V688" s="115"/>
      <c r="W688" s="114"/>
      <c r="X688" s="114"/>
    </row>
    <row r="689" spans="2:24">
      <c r="B689" s="8">
        <f t="shared" si="127"/>
        <v>678</v>
      </c>
      <c r="J689" s="37"/>
      <c r="L689" s="51" t="str">
        <f t="shared" si="126"/>
        <v/>
      </c>
      <c r="M689" s="71" t="str">
        <f t="shared" si="124"/>
        <v/>
      </c>
      <c r="N689" s="71" t="str">
        <f t="shared" si="125"/>
        <v/>
      </c>
      <c r="O689" s="75" t="str">
        <f t="shared" ref="O689:O752" si="128">IF(M689&lt;&gt;"",Q$4,"")</f>
        <v/>
      </c>
      <c r="P689" s="71" t="str">
        <f t="shared" ref="P689:P752" si="129">IF(N689&lt;&gt;"",Q$6,"")</f>
        <v/>
      </c>
      <c r="U689" s="114"/>
      <c r="V689" s="115"/>
      <c r="W689" s="114"/>
      <c r="X689" s="114"/>
    </row>
    <row r="690" spans="2:24">
      <c r="B690" s="8">
        <f t="shared" si="127"/>
        <v>679</v>
      </c>
      <c r="J690" s="37"/>
      <c r="L690" s="51" t="str">
        <f t="shared" si="126"/>
        <v/>
      </c>
      <c r="M690" s="71" t="str">
        <f t="shared" si="124"/>
        <v/>
      </c>
      <c r="N690" s="71" t="str">
        <f t="shared" si="125"/>
        <v/>
      </c>
      <c r="O690" s="75" t="str">
        <f t="shared" si="128"/>
        <v/>
      </c>
      <c r="P690" s="71" t="str">
        <f t="shared" si="129"/>
        <v/>
      </c>
      <c r="U690" s="114"/>
      <c r="V690" s="115"/>
      <c r="W690" s="114"/>
      <c r="X690" s="114"/>
    </row>
    <row r="691" spans="2:24">
      <c r="B691" s="8">
        <f t="shared" si="127"/>
        <v>680</v>
      </c>
      <c r="J691" s="37"/>
      <c r="L691" s="51" t="str">
        <f t="shared" si="126"/>
        <v/>
      </c>
      <c r="M691" s="71" t="str">
        <f t="shared" si="124"/>
        <v/>
      </c>
      <c r="N691" s="71" t="str">
        <f t="shared" si="125"/>
        <v/>
      </c>
      <c r="O691" s="75" t="str">
        <f t="shared" si="128"/>
        <v/>
      </c>
      <c r="P691" s="71" t="str">
        <f t="shared" si="129"/>
        <v/>
      </c>
      <c r="U691" s="114"/>
      <c r="V691" s="115"/>
      <c r="W691" s="114"/>
      <c r="X691" s="114"/>
    </row>
    <row r="692" spans="2:24">
      <c r="B692" s="8">
        <f t="shared" si="127"/>
        <v>681</v>
      </c>
      <c r="J692" s="37"/>
      <c r="L692" s="51" t="str">
        <f t="shared" si="126"/>
        <v/>
      </c>
      <c r="M692" s="71" t="str">
        <f t="shared" si="124"/>
        <v/>
      </c>
      <c r="N692" s="71" t="str">
        <f t="shared" si="125"/>
        <v/>
      </c>
      <c r="O692" s="75" t="str">
        <f t="shared" si="128"/>
        <v/>
      </c>
      <c r="P692" s="71" t="str">
        <f t="shared" si="129"/>
        <v/>
      </c>
      <c r="U692" s="114"/>
      <c r="V692" s="115"/>
      <c r="W692" s="114"/>
      <c r="X692" s="114"/>
    </row>
    <row r="693" spans="2:24">
      <c r="B693" s="8">
        <f t="shared" si="127"/>
        <v>682</v>
      </c>
      <c r="J693" s="37"/>
      <c r="L693" s="51" t="str">
        <f t="shared" si="126"/>
        <v/>
      </c>
      <c r="M693" s="71" t="str">
        <f t="shared" si="124"/>
        <v/>
      </c>
      <c r="N693" s="71" t="str">
        <f t="shared" si="125"/>
        <v/>
      </c>
      <c r="O693" s="75" t="str">
        <f t="shared" si="128"/>
        <v/>
      </c>
      <c r="P693" s="71" t="str">
        <f t="shared" si="129"/>
        <v/>
      </c>
      <c r="U693" s="114"/>
      <c r="V693" s="115"/>
      <c r="W693" s="114"/>
      <c r="X693" s="114"/>
    </row>
    <row r="694" spans="2:24">
      <c r="B694" s="8">
        <f t="shared" si="127"/>
        <v>683</v>
      </c>
      <c r="J694" s="37"/>
      <c r="L694" s="51" t="str">
        <f t="shared" si="126"/>
        <v/>
      </c>
      <c r="M694" s="71" t="str">
        <f t="shared" si="124"/>
        <v/>
      </c>
      <c r="N694" s="71" t="str">
        <f t="shared" si="125"/>
        <v/>
      </c>
      <c r="O694" s="75" t="str">
        <f t="shared" si="128"/>
        <v/>
      </c>
      <c r="P694" s="71" t="str">
        <f t="shared" si="129"/>
        <v/>
      </c>
      <c r="U694" s="114"/>
      <c r="V694" s="115"/>
      <c r="W694" s="114"/>
      <c r="X694" s="114"/>
    </row>
    <row r="695" spans="2:24">
      <c r="B695" s="8">
        <f t="shared" si="127"/>
        <v>684</v>
      </c>
      <c r="J695" s="37"/>
      <c r="L695" s="51" t="str">
        <f t="shared" si="126"/>
        <v/>
      </c>
      <c r="M695" s="71" t="str">
        <f t="shared" si="124"/>
        <v/>
      </c>
      <c r="N695" s="71" t="str">
        <f t="shared" si="125"/>
        <v/>
      </c>
      <c r="O695" s="75" t="str">
        <f t="shared" si="128"/>
        <v/>
      </c>
      <c r="P695" s="71" t="str">
        <f t="shared" si="129"/>
        <v/>
      </c>
      <c r="U695" s="114"/>
      <c r="V695" s="115"/>
      <c r="W695" s="114"/>
      <c r="X695" s="114"/>
    </row>
    <row r="696" spans="2:24">
      <c r="B696" s="8">
        <f t="shared" si="127"/>
        <v>685</v>
      </c>
      <c r="J696" s="37"/>
      <c r="L696" s="51" t="str">
        <f t="shared" si="126"/>
        <v/>
      </c>
      <c r="M696" s="71" t="str">
        <f t="shared" si="124"/>
        <v/>
      </c>
      <c r="N696" s="71" t="str">
        <f t="shared" si="125"/>
        <v/>
      </c>
      <c r="O696" s="75" t="str">
        <f t="shared" si="128"/>
        <v/>
      </c>
      <c r="P696" s="71" t="str">
        <f t="shared" si="129"/>
        <v/>
      </c>
      <c r="U696" s="114"/>
      <c r="V696" s="115"/>
      <c r="W696" s="114"/>
      <c r="X696" s="114"/>
    </row>
    <row r="697" spans="2:24">
      <c r="B697" s="8">
        <f t="shared" si="127"/>
        <v>686</v>
      </c>
      <c r="J697" s="37"/>
      <c r="L697" s="51" t="str">
        <f t="shared" si="126"/>
        <v/>
      </c>
      <c r="M697" s="71" t="str">
        <f t="shared" si="124"/>
        <v/>
      </c>
      <c r="N697" s="71" t="str">
        <f t="shared" si="125"/>
        <v/>
      </c>
      <c r="O697" s="75" t="str">
        <f t="shared" si="128"/>
        <v/>
      </c>
      <c r="P697" s="71" t="str">
        <f t="shared" si="129"/>
        <v/>
      </c>
      <c r="U697" s="114"/>
      <c r="V697" s="115"/>
      <c r="W697" s="114"/>
      <c r="X697" s="114"/>
    </row>
    <row r="698" spans="2:24">
      <c r="B698" s="8">
        <f t="shared" si="127"/>
        <v>687</v>
      </c>
      <c r="J698" s="37"/>
      <c r="L698" s="51" t="str">
        <f t="shared" si="126"/>
        <v/>
      </c>
      <c r="M698" s="71" t="str">
        <f t="shared" si="124"/>
        <v/>
      </c>
      <c r="N698" s="71" t="str">
        <f t="shared" si="125"/>
        <v/>
      </c>
      <c r="O698" s="75" t="str">
        <f t="shared" si="128"/>
        <v/>
      </c>
      <c r="P698" s="71" t="str">
        <f t="shared" si="129"/>
        <v/>
      </c>
      <c r="U698" s="114"/>
      <c r="V698" s="115"/>
      <c r="W698" s="114"/>
      <c r="X698" s="114"/>
    </row>
    <row r="699" spans="2:24">
      <c r="B699" s="8">
        <f t="shared" si="127"/>
        <v>688</v>
      </c>
      <c r="J699" s="37"/>
      <c r="L699" s="51" t="str">
        <f t="shared" si="126"/>
        <v/>
      </c>
      <c r="M699" s="71" t="str">
        <f t="shared" si="124"/>
        <v/>
      </c>
      <c r="N699" s="71" t="str">
        <f t="shared" si="125"/>
        <v/>
      </c>
      <c r="O699" s="75" t="str">
        <f t="shared" si="128"/>
        <v/>
      </c>
      <c r="P699" s="71" t="str">
        <f t="shared" si="129"/>
        <v/>
      </c>
      <c r="U699" s="114"/>
      <c r="V699" s="115"/>
      <c r="W699" s="114"/>
      <c r="X699" s="114"/>
    </row>
    <row r="700" spans="2:24">
      <c r="B700" s="8">
        <f t="shared" si="127"/>
        <v>689</v>
      </c>
      <c r="J700" s="37"/>
      <c r="L700" s="51" t="str">
        <f t="shared" si="126"/>
        <v/>
      </c>
      <c r="M700" s="71" t="str">
        <f t="shared" si="124"/>
        <v/>
      </c>
      <c r="N700" s="71" t="str">
        <f t="shared" si="125"/>
        <v/>
      </c>
      <c r="O700" s="75" t="str">
        <f t="shared" si="128"/>
        <v/>
      </c>
      <c r="P700" s="71" t="str">
        <f t="shared" si="129"/>
        <v/>
      </c>
      <c r="U700" s="114"/>
      <c r="V700" s="115"/>
      <c r="W700" s="114"/>
      <c r="X700" s="114"/>
    </row>
    <row r="701" spans="2:24">
      <c r="B701" s="8">
        <f t="shared" si="127"/>
        <v>690</v>
      </c>
      <c r="J701" s="37"/>
      <c r="L701" s="51" t="str">
        <f t="shared" si="126"/>
        <v/>
      </c>
      <c r="M701" s="71" t="str">
        <f t="shared" si="124"/>
        <v/>
      </c>
      <c r="N701" s="71" t="str">
        <f t="shared" si="125"/>
        <v/>
      </c>
      <c r="O701" s="75" t="str">
        <f t="shared" si="128"/>
        <v/>
      </c>
      <c r="P701" s="71" t="str">
        <f t="shared" si="129"/>
        <v/>
      </c>
      <c r="U701" s="114"/>
      <c r="V701" s="115"/>
      <c r="W701" s="114"/>
      <c r="X701" s="114"/>
    </row>
    <row r="702" spans="2:24">
      <c r="B702" s="8">
        <f t="shared" si="127"/>
        <v>691</v>
      </c>
      <c r="J702" s="37"/>
      <c r="L702" s="51" t="str">
        <f t="shared" si="126"/>
        <v/>
      </c>
      <c r="M702" s="71" t="str">
        <f t="shared" si="124"/>
        <v/>
      </c>
      <c r="N702" s="71" t="str">
        <f t="shared" si="125"/>
        <v/>
      </c>
      <c r="O702" s="75" t="str">
        <f t="shared" si="128"/>
        <v/>
      </c>
      <c r="P702" s="71" t="str">
        <f t="shared" si="129"/>
        <v/>
      </c>
      <c r="U702" s="114"/>
      <c r="V702" s="115"/>
      <c r="W702" s="114"/>
      <c r="X702" s="114"/>
    </row>
    <row r="703" spans="2:24">
      <c r="B703" s="8">
        <f t="shared" si="127"/>
        <v>692</v>
      </c>
      <c r="J703" s="37"/>
      <c r="L703" s="51" t="str">
        <f t="shared" si="126"/>
        <v/>
      </c>
      <c r="M703" s="71" t="str">
        <f t="shared" si="124"/>
        <v/>
      </c>
      <c r="N703" s="71" t="str">
        <f t="shared" si="125"/>
        <v/>
      </c>
      <c r="O703" s="75" t="str">
        <f t="shared" si="128"/>
        <v/>
      </c>
      <c r="P703" s="71" t="str">
        <f t="shared" si="129"/>
        <v/>
      </c>
      <c r="U703" s="114"/>
      <c r="V703" s="115"/>
      <c r="W703" s="114"/>
      <c r="X703" s="114"/>
    </row>
    <row r="704" spans="2:24">
      <c r="B704" s="8">
        <f t="shared" si="127"/>
        <v>693</v>
      </c>
      <c r="J704" s="37"/>
      <c r="L704" s="51" t="str">
        <f t="shared" si="126"/>
        <v/>
      </c>
      <c r="M704" s="71" t="str">
        <f t="shared" si="124"/>
        <v/>
      </c>
      <c r="N704" s="71" t="str">
        <f t="shared" si="125"/>
        <v/>
      </c>
      <c r="O704" s="75" t="str">
        <f t="shared" si="128"/>
        <v/>
      </c>
      <c r="P704" s="71" t="str">
        <f t="shared" si="129"/>
        <v/>
      </c>
      <c r="U704" s="114"/>
      <c r="V704" s="115"/>
      <c r="W704" s="114"/>
      <c r="X704" s="114"/>
    </row>
    <row r="705" spans="2:24">
      <c r="B705" s="8">
        <f t="shared" si="127"/>
        <v>694</v>
      </c>
      <c r="J705" s="37"/>
      <c r="L705" s="51" t="str">
        <f t="shared" si="126"/>
        <v/>
      </c>
      <c r="M705" s="71" t="str">
        <f t="shared" si="124"/>
        <v/>
      </c>
      <c r="N705" s="71" t="str">
        <f t="shared" si="125"/>
        <v/>
      </c>
      <c r="O705" s="75" t="str">
        <f t="shared" si="128"/>
        <v/>
      </c>
      <c r="P705" s="71" t="str">
        <f t="shared" si="129"/>
        <v/>
      </c>
      <c r="U705" s="114"/>
      <c r="V705" s="115"/>
      <c r="W705" s="114"/>
      <c r="X705" s="114"/>
    </row>
    <row r="706" spans="2:24">
      <c r="B706" s="8">
        <f t="shared" si="127"/>
        <v>695</v>
      </c>
      <c r="J706" s="37"/>
      <c r="L706" s="51" t="str">
        <f t="shared" si="126"/>
        <v/>
      </c>
      <c r="M706" s="71" t="str">
        <f t="shared" si="124"/>
        <v/>
      </c>
      <c r="N706" s="71" t="str">
        <f t="shared" si="125"/>
        <v/>
      </c>
      <c r="O706" s="75" t="str">
        <f t="shared" si="128"/>
        <v/>
      </c>
      <c r="P706" s="71" t="str">
        <f t="shared" si="129"/>
        <v/>
      </c>
      <c r="U706" s="114"/>
      <c r="V706" s="115"/>
      <c r="W706" s="114"/>
      <c r="X706" s="114"/>
    </row>
    <row r="707" spans="2:24">
      <c r="B707" s="8">
        <f t="shared" si="127"/>
        <v>696</v>
      </c>
      <c r="J707" s="37"/>
      <c r="L707" s="51" t="str">
        <f t="shared" si="126"/>
        <v/>
      </c>
      <c r="M707" s="71" t="str">
        <f t="shared" si="124"/>
        <v/>
      </c>
      <c r="N707" s="71" t="str">
        <f t="shared" si="125"/>
        <v/>
      </c>
      <c r="O707" s="75" t="str">
        <f t="shared" si="128"/>
        <v/>
      </c>
      <c r="P707" s="71" t="str">
        <f t="shared" si="129"/>
        <v/>
      </c>
      <c r="U707" s="114"/>
      <c r="V707" s="115"/>
      <c r="W707" s="114"/>
      <c r="X707" s="114"/>
    </row>
    <row r="708" spans="2:24">
      <c r="B708" s="8">
        <f t="shared" si="127"/>
        <v>697</v>
      </c>
      <c r="J708" s="37"/>
      <c r="L708" s="51" t="str">
        <f t="shared" si="126"/>
        <v/>
      </c>
      <c r="M708" s="71" t="str">
        <f t="shared" si="124"/>
        <v/>
      </c>
      <c r="N708" s="71" t="str">
        <f t="shared" si="125"/>
        <v/>
      </c>
      <c r="O708" s="75" t="str">
        <f t="shared" si="128"/>
        <v/>
      </c>
      <c r="P708" s="71" t="str">
        <f t="shared" si="129"/>
        <v/>
      </c>
      <c r="U708" s="114"/>
      <c r="V708" s="115"/>
      <c r="W708" s="114"/>
      <c r="X708" s="114"/>
    </row>
    <row r="709" spans="2:24">
      <c r="B709" s="8">
        <f t="shared" si="127"/>
        <v>698</v>
      </c>
      <c r="J709" s="37"/>
      <c r="L709" s="51" t="str">
        <f t="shared" si="126"/>
        <v/>
      </c>
      <c r="M709" s="71" t="str">
        <f t="shared" si="124"/>
        <v/>
      </c>
      <c r="N709" s="71" t="str">
        <f t="shared" si="125"/>
        <v/>
      </c>
      <c r="O709" s="75" t="str">
        <f t="shared" si="128"/>
        <v/>
      </c>
      <c r="P709" s="71" t="str">
        <f t="shared" si="129"/>
        <v/>
      </c>
      <c r="U709" s="114"/>
      <c r="V709" s="115"/>
      <c r="W709" s="114"/>
      <c r="X709" s="114"/>
    </row>
    <row r="710" spans="2:24">
      <c r="B710" s="8">
        <f t="shared" si="127"/>
        <v>699</v>
      </c>
      <c r="J710" s="37"/>
      <c r="L710" s="51" t="str">
        <f t="shared" si="126"/>
        <v/>
      </c>
      <c r="M710" s="71" t="str">
        <f t="shared" si="124"/>
        <v/>
      </c>
      <c r="N710" s="71" t="str">
        <f t="shared" si="125"/>
        <v/>
      </c>
      <c r="O710" s="75" t="str">
        <f t="shared" si="128"/>
        <v/>
      </c>
      <c r="P710" s="71" t="str">
        <f t="shared" si="129"/>
        <v/>
      </c>
      <c r="U710" s="114"/>
      <c r="V710" s="115"/>
      <c r="W710" s="114"/>
      <c r="X710" s="114"/>
    </row>
    <row r="711" spans="2:24">
      <c r="B711" s="8">
        <f t="shared" si="127"/>
        <v>700</v>
      </c>
      <c r="J711" s="37"/>
      <c r="L711" s="51" t="str">
        <f t="shared" si="126"/>
        <v/>
      </c>
      <c r="M711" s="71" t="str">
        <f t="shared" si="124"/>
        <v/>
      </c>
      <c r="N711" s="71" t="str">
        <f t="shared" si="125"/>
        <v/>
      </c>
      <c r="O711" s="75" t="str">
        <f t="shared" si="128"/>
        <v/>
      </c>
      <c r="P711" s="71" t="str">
        <f t="shared" si="129"/>
        <v/>
      </c>
      <c r="U711" s="114"/>
      <c r="V711" s="115"/>
      <c r="W711" s="114"/>
      <c r="X711" s="114"/>
    </row>
    <row r="712" spans="2:24">
      <c r="B712" s="8">
        <f t="shared" si="127"/>
        <v>701</v>
      </c>
      <c r="J712" s="37"/>
      <c r="L712" s="51" t="str">
        <f t="shared" si="126"/>
        <v/>
      </c>
      <c r="M712" s="71" t="str">
        <f t="shared" si="124"/>
        <v/>
      </c>
      <c r="N712" s="71" t="str">
        <f t="shared" si="125"/>
        <v/>
      </c>
      <c r="O712" s="75" t="str">
        <f t="shared" si="128"/>
        <v/>
      </c>
      <c r="P712" s="71" t="str">
        <f t="shared" si="129"/>
        <v/>
      </c>
      <c r="U712" s="114"/>
      <c r="V712" s="115"/>
      <c r="W712" s="114"/>
      <c r="X712" s="114"/>
    </row>
    <row r="713" spans="2:24">
      <c r="B713" s="8">
        <f t="shared" si="127"/>
        <v>702</v>
      </c>
      <c r="J713" s="37"/>
      <c r="L713" s="51" t="str">
        <f t="shared" si="126"/>
        <v/>
      </c>
      <c r="M713" s="71" t="str">
        <f t="shared" si="124"/>
        <v/>
      </c>
      <c r="N713" s="71" t="str">
        <f t="shared" si="125"/>
        <v/>
      </c>
      <c r="O713" s="75" t="str">
        <f t="shared" si="128"/>
        <v/>
      </c>
      <c r="P713" s="71" t="str">
        <f t="shared" si="129"/>
        <v/>
      </c>
      <c r="U713" s="114"/>
      <c r="V713" s="115"/>
      <c r="W713" s="114"/>
      <c r="X713" s="114"/>
    </row>
    <row r="714" spans="2:24">
      <c r="B714" s="8">
        <f t="shared" si="127"/>
        <v>703</v>
      </c>
      <c r="J714" s="37"/>
      <c r="L714" s="51" t="str">
        <f t="shared" si="126"/>
        <v/>
      </c>
      <c r="M714" s="71" t="str">
        <f t="shared" ref="M714:M777" si="130">IF($L714&gt;0,$L714,"")</f>
        <v/>
      </c>
      <c r="N714" s="71" t="str">
        <f t="shared" ref="N714:N777" si="131">IF($L714&lt;0,$L714,"")</f>
        <v/>
      </c>
      <c r="O714" s="75" t="str">
        <f t="shared" si="128"/>
        <v/>
      </c>
      <c r="P714" s="71" t="str">
        <f t="shared" si="129"/>
        <v/>
      </c>
      <c r="U714" s="114"/>
      <c r="V714" s="115"/>
      <c r="W714" s="114"/>
      <c r="X714" s="114"/>
    </row>
    <row r="715" spans="2:24">
      <c r="B715" s="8">
        <f t="shared" si="127"/>
        <v>704</v>
      </c>
      <c r="J715" s="37"/>
      <c r="L715" s="51" t="str">
        <f t="shared" ref="L715:L778" si="132">IF(H715&lt;&gt;"",J715/J714-1,"")</f>
        <v/>
      </c>
      <c r="M715" s="71" t="str">
        <f t="shared" si="130"/>
        <v/>
      </c>
      <c r="N715" s="71" t="str">
        <f t="shared" si="131"/>
        <v/>
      </c>
      <c r="O715" s="75" t="str">
        <f t="shared" si="128"/>
        <v/>
      </c>
      <c r="P715" s="71" t="str">
        <f t="shared" si="129"/>
        <v/>
      </c>
      <c r="U715" s="114"/>
      <c r="V715" s="115"/>
      <c r="W715" s="114"/>
      <c r="X715" s="114"/>
    </row>
    <row r="716" spans="2:24">
      <c r="B716" s="8">
        <f t="shared" si="127"/>
        <v>705</v>
      </c>
      <c r="J716" s="37"/>
      <c r="L716" s="51" t="str">
        <f t="shared" si="132"/>
        <v/>
      </c>
      <c r="M716" s="71" t="str">
        <f t="shared" si="130"/>
        <v/>
      </c>
      <c r="N716" s="71" t="str">
        <f t="shared" si="131"/>
        <v/>
      </c>
      <c r="O716" s="75" t="str">
        <f t="shared" si="128"/>
        <v/>
      </c>
      <c r="P716" s="71" t="str">
        <f t="shared" si="129"/>
        <v/>
      </c>
      <c r="U716" s="114"/>
      <c r="V716" s="115"/>
      <c r="W716" s="114"/>
      <c r="X716" s="114"/>
    </row>
    <row r="717" spans="2:24">
      <c r="B717" s="8">
        <f t="shared" si="127"/>
        <v>706</v>
      </c>
      <c r="J717" s="37"/>
      <c r="L717" s="51" t="str">
        <f t="shared" si="132"/>
        <v/>
      </c>
      <c r="M717" s="71" t="str">
        <f t="shared" si="130"/>
        <v/>
      </c>
      <c r="N717" s="71" t="str">
        <f t="shared" si="131"/>
        <v/>
      </c>
      <c r="O717" s="75" t="str">
        <f t="shared" si="128"/>
        <v/>
      </c>
      <c r="P717" s="71" t="str">
        <f t="shared" si="129"/>
        <v/>
      </c>
      <c r="U717" s="114"/>
      <c r="V717" s="115"/>
      <c r="W717" s="114"/>
      <c r="X717" s="114"/>
    </row>
    <row r="718" spans="2:24">
      <c r="B718" s="8">
        <f t="shared" ref="B718:B781" si="133">1+B717</f>
        <v>707</v>
      </c>
      <c r="J718" s="37"/>
      <c r="L718" s="51" t="str">
        <f t="shared" si="132"/>
        <v/>
      </c>
      <c r="M718" s="71" t="str">
        <f t="shared" si="130"/>
        <v/>
      </c>
      <c r="N718" s="71" t="str">
        <f t="shared" si="131"/>
        <v/>
      </c>
      <c r="O718" s="75" t="str">
        <f t="shared" si="128"/>
        <v/>
      </c>
      <c r="P718" s="71" t="str">
        <f t="shared" si="129"/>
        <v/>
      </c>
      <c r="U718" s="114"/>
      <c r="V718" s="115"/>
      <c r="W718" s="114"/>
      <c r="X718" s="114"/>
    </row>
    <row r="719" spans="2:24">
      <c r="B719" s="8">
        <f t="shared" si="133"/>
        <v>708</v>
      </c>
      <c r="J719" s="37"/>
      <c r="L719" s="51" t="str">
        <f t="shared" si="132"/>
        <v/>
      </c>
      <c r="M719" s="71" t="str">
        <f t="shared" si="130"/>
        <v/>
      </c>
      <c r="N719" s="71" t="str">
        <f t="shared" si="131"/>
        <v/>
      </c>
      <c r="O719" s="75" t="str">
        <f t="shared" si="128"/>
        <v/>
      </c>
      <c r="P719" s="71" t="str">
        <f t="shared" si="129"/>
        <v/>
      </c>
      <c r="U719" s="114"/>
      <c r="V719" s="115"/>
      <c r="W719" s="114"/>
      <c r="X719" s="114"/>
    </row>
    <row r="720" spans="2:24">
      <c r="B720" s="8">
        <f t="shared" si="133"/>
        <v>709</v>
      </c>
      <c r="J720" s="37"/>
      <c r="L720" s="51" t="str">
        <f t="shared" si="132"/>
        <v/>
      </c>
      <c r="M720" s="71" t="str">
        <f t="shared" si="130"/>
        <v/>
      </c>
      <c r="N720" s="71" t="str">
        <f t="shared" si="131"/>
        <v/>
      </c>
      <c r="O720" s="75" t="str">
        <f t="shared" si="128"/>
        <v/>
      </c>
      <c r="P720" s="71" t="str">
        <f t="shared" si="129"/>
        <v/>
      </c>
      <c r="U720" s="114"/>
      <c r="V720" s="115"/>
      <c r="W720" s="114"/>
      <c r="X720" s="114"/>
    </row>
    <row r="721" spans="2:24">
      <c r="B721" s="8">
        <f t="shared" si="133"/>
        <v>710</v>
      </c>
      <c r="J721" s="37"/>
      <c r="L721" s="51" t="str">
        <f t="shared" si="132"/>
        <v/>
      </c>
      <c r="M721" s="71" t="str">
        <f t="shared" si="130"/>
        <v/>
      </c>
      <c r="N721" s="71" t="str">
        <f t="shared" si="131"/>
        <v/>
      </c>
      <c r="O721" s="75" t="str">
        <f t="shared" si="128"/>
        <v/>
      </c>
      <c r="P721" s="71" t="str">
        <f t="shared" si="129"/>
        <v/>
      </c>
      <c r="U721" s="114"/>
      <c r="V721" s="115"/>
      <c r="W721" s="114"/>
      <c r="X721" s="114"/>
    </row>
    <row r="722" spans="2:24">
      <c r="B722" s="8">
        <f t="shared" si="133"/>
        <v>711</v>
      </c>
      <c r="J722" s="37"/>
      <c r="L722" s="51" t="str">
        <f t="shared" si="132"/>
        <v/>
      </c>
      <c r="M722" s="71" t="str">
        <f t="shared" si="130"/>
        <v/>
      </c>
      <c r="N722" s="71" t="str">
        <f t="shared" si="131"/>
        <v/>
      </c>
      <c r="O722" s="75" t="str">
        <f t="shared" si="128"/>
        <v/>
      </c>
      <c r="P722" s="71" t="str">
        <f t="shared" si="129"/>
        <v/>
      </c>
      <c r="U722" s="114"/>
      <c r="V722" s="115"/>
      <c r="W722" s="114"/>
      <c r="X722" s="114"/>
    </row>
    <row r="723" spans="2:24">
      <c r="B723" s="8">
        <f t="shared" si="133"/>
        <v>712</v>
      </c>
      <c r="J723" s="37"/>
      <c r="L723" s="51" t="str">
        <f t="shared" si="132"/>
        <v/>
      </c>
      <c r="M723" s="71" t="str">
        <f t="shared" si="130"/>
        <v/>
      </c>
      <c r="N723" s="71" t="str">
        <f t="shared" si="131"/>
        <v/>
      </c>
      <c r="O723" s="75" t="str">
        <f t="shared" si="128"/>
        <v/>
      </c>
      <c r="P723" s="71" t="str">
        <f t="shared" si="129"/>
        <v/>
      </c>
      <c r="U723" s="114"/>
      <c r="V723" s="115"/>
      <c r="W723" s="114"/>
      <c r="X723" s="114"/>
    </row>
    <row r="724" spans="2:24">
      <c r="B724" s="8">
        <f t="shared" si="133"/>
        <v>713</v>
      </c>
      <c r="J724" s="37"/>
      <c r="L724" s="51" t="str">
        <f t="shared" si="132"/>
        <v/>
      </c>
      <c r="M724" s="71" t="str">
        <f t="shared" si="130"/>
        <v/>
      </c>
      <c r="N724" s="71" t="str">
        <f t="shared" si="131"/>
        <v/>
      </c>
      <c r="O724" s="75" t="str">
        <f t="shared" si="128"/>
        <v/>
      </c>
      <c r="P724" s="71" t="str">
        <f t="shared" si="129"/>
        <v/>
      </c>
      <c r="U724" s="114"/>
      <c r="V724" s="115"/>
      <c r="W724" s="114"/>
      <c r="X724" s="114"/>
    </row>
    <row r="725" spans="2:24">
      <c r="B725" s="8">
        <f t="shared" si="133"/>
        <v>714</v>
      </c>
      <c r="J725" s="37"/>
      <c r="L725" s="51" t="str">
        <f t="shared" si="132"/>
        <v/>
      </c>
      <c r="M725" s="71" t="str">
        <f t="shared" si="130"/>
        <v/>
      </c>
      <c r="N725" s="71" t="str">
        <f t="shared" si="131"/>
        <v/>
      </c>
      <c r="O725" s="75" t="str">
        <f t="shared" si="128"/>
        <v/>
      </c>
      <c r="P725" s="71" t="str">
        <f t="shared" si="129"/>
        <v/>
      </c>
      <c r="U725" s="114"/>
      <c r="V725" s="115"/>
      <c r="W725" s="114"/>
      <c r="X725" s="114"/>
    </row>
    <row r="726" spans="2:24">
      <c r="B726" s="8">
        <f t="shared" si="133"/>
        <v>715</v>
      </c>
      <c r="J726" s="37"/>
      <c r="L726" s="51" t="str">
        <f t="shared" si="132"/>
        <v/>
      </c>
      <c r="M726" s="71" t="str">
        <f t="shared" si="130"/>
        <v/>
      </c>
      <c r="N726" s="71" t="str">
        <f t="shared" si="131"/>
        <v/>
      </c>
      <c r="O726" s="75" t="str">
        <f t="shared" si="128"/>
        <v/>
      </c>
      <c r="P726" s="71" t="str">
        <f t="shared" si="129"/>
        <v/>
      </c>
      <c r="U726" s="114"/>
      <c r="V726" s="115"/>
      <c r="W726" s="114"/>
      <c r="X726" s="114"/>
    </row>
    <row r="727" spans="2:24">
      <c r="B727" s="8">
        <f t="shared" si="133"/>
        <v>716</v>
      </c>
      <c r="J727" s="37"/>
      <c r="L727" s="51" t="str">
        <f t="shared" si="132"/>
        <v/>
      </c>
      <c r="M727" s="71" t="str">
        <f t="shared" si="130"/>
        <v/>
      </c>
      <c r="N727" s="71" t="str">
        <f t="shared" si="131"/>
        <v/>
      </c>
      <c r="O727" s="75" t="str">
        <f t="shared" si="128"/>
        <v/>
      </c>
      <c r="P727" s="71" t="str">
        <f t="shared" si="129"/>
        <v/>
      </c>
      <c r="U727" s="114"/>
      <c r="V727" s="115"/>
      <c r="W727" s="114"/>
      <c r="X727" s="114"/>
    </row>
    <row r="728" spans="2:24">
      <c r="B728" s="8">
        <f t="shared" si="133"/>
        <v>717</v>
      </c>
      <c r="J728" s="37"/>
      <c r="L728" s="51" t="str">
        <f t="shared" si="132"/>
        <v/>
      </c>
      <c r="M728" s="71" t="str">
        <f t="shared" si="130"/>
        <v/>
      </c>
      <c r="N728" s="71" t="str">
        <f t="shared" si="131"/>
        <v/>
      </c>
      <c r="O728" s="75" t="str">
        <f t="shared" si="128"/>
        <v/>
      </c>
      <c r="P728" s="71" t="str">
        <f t="shared" si="129"/>
        <v/>
      </c>
      <c r="U728" s="114"/>
      <c r="V728" s="115"/>
      <c r="W728" s="114"/>
      <c r="X728" s="114"/>
    </row>
    <row r="729" spans="2:24">
      <c r="B729" s="8">
        <f t="shared" si="133"/>
        <v>718</v>
      </c>
      <c r="J729" s="37"/>
      <c r="L729" s="51" t="str">
        <f t="shared" si="132"/>
        <v/>
      </c>
      <c r="M729" s="71" t="str">
        <f t="shared" si="130"/>
        <v/>
      </c>
      <c r="N729" s="71" t="str">
        <f t="shared" si="131"/>
        <v/>
      </c>
      <c r="O729" s="75" t="str">
        <f t="shared" si="128"/>
        <v/>
      </c>
      <c r="P729" s="71" t="str">
        <f t="shared" si="129"/>
        <v/>
      </c>
      <c r="U729" s="114"/>
      <c r="V729" s="115"/>
      <c r="W729" s="114"/>
      <c r="X729" s="114"/>
    </row>
    <row r="730" spans="2:24">
      <c r="B730" s="8">
        <f t="shared" si="133"/>
        <v>719</v>
      </c>
      <c r="J730" s="37"/>
      <c r="L730" s="51" t="str">
        <f t="shared" si="132"/>
        <v/>
      </c>
      <c r="M730" s="71" t="str">
        <f t="shared" si="130"/>
        <v/>
      </c>
      <c r="N730" s="71" t="str">
        <f t="shared" si="131"/>
        <v/>
      </c>
      <c r="O730" s="75" t="str">
        <f t="shared" si="128"/>
        <v/>
      </c>
      <c r="P730" s="71" t="str">
        <f t="shared" si="129"/>
        <v/>
      </c>
      <c r="U730" s="114"/>
      <c r="V730" s="115"/>
      <c r="W730" s="114"/>
      <c r="X730" s="114"/>
    </row>
    <row r="731" spans="2:24">
      <c r="B731" s="8">
        <f t="shared" si="133"/>
        <v>720</v>
      </c>
      <c r="J731" s="37"/>
      <c r="L731" s="51" t="str">
        <f t="shared" si="132"/>
        <v/>
      </c>
      <c r="M731" s="71" t="str">
        <f t="shared" si="130"/>
        <v/>
      </c>
      <c r="N731" s="71" t="str">
        <f t="shared" si="131"/>
        <v/>
      </c>
      <c r="O731" s="75" t="str">
        <f t="shared" si="128"/>
        <v/>
      </c>
      <c r="P731" s="71" t="str">
        <f t="shared" si="129"/>
        <v/>
      </c>
      <c r="U731" s="114"/>
      <c r="V731" s="115"/>
      <c r="W731" s="114"/>
      <c r="X731" s="114"/>
    </row>
    <row r="732" spans="2:24">
      <c r="B732" s="8">
        <f t="shared" si="133"/>
        <v>721</v>
      </c>
      <c r="J732" s="37"/>
      <c r="L732" s="51" t="str">
        <f t="shared" si="132"/>
        <v/>
      </c>
      <c r="M732" s="71" t="str">
        <f t="shared" si="130"/>
        <v/>
      </c>
      <c r="N732" s="71" t="str">
        <f t="shared" si="131"/>
        <v/>
      </c>
      <c r="O732" s="75" t="str">
        <f t="shared" si="128"/>
        <v/>
      </c>
      <c r="P732" s="71" t="str">
        <f t="shared" si="129"/>
        <v/>
      </c>
      <c r="U732" s="114"/>
      <c r="V732" s="115"/>
      <c r="W732" s="114"/>
      <c r="X732" s="114"/>
    </row>
    <row r="733" spans="2:24">
      <c r="B733" s="8">
        <f t="shared" si="133"/>
        <v>722</v>
      </c>
      <c r="J733" s="37"/>
      <c r="L733" s="51" t="str">
        <f t="shared" si="132"/>
        <v/>
      </c>
      <c r="M733" s="71" t="str">
        <f t="shared" si="130"/>
        <v/>
      </c>
      <c r="N733" s="71" t="str">
        <f t="shared" si="131"/>
        <v/>
      </c>
      <c r="O733" s="75" t="str">
        <f t="shared" si="128"/>
        <v/>
      </c>
      <c r="P733" s="71" t="str">
        <f t="shared" si="129"/>
        <v/>
      </c>
      <c r="U733" s="114"/>
      <c r="V733" s="115"/>
      <c r="W733" s="114"/>
      <c r="X733" s="114"/>
    </row>
    <row r="734" spans="2:24">
      <c r="B734" s="8">
        <f t="shared" si="133"/>
        <v>723</v>
      </c>
      <c r="J734" s="37"/>
      <c r="L734" s="51" t="str">
        <f t="shared" si="132"/>
        <v/>
      </c>
      <c r="M734" s="71" t="str">
        <f t="shared" si="130"/>
        <v/>
      </c>
      <c r="N734" s="71" t="str">
        <f t="shared" si="131"/>
        <v/>
      </c>
      <c r="O734" s="75" t="str">
        <f t="shared" si="128"/>
        <v/>
      </c>
      <c r="P734" s="71" t="str">
        <f t="shared" si="129"/>
        <v/>
      </c>
      <c r="U734" s="114"/>
      <c r="V734" s="115"/>
      <c r="W734" s="114"/>
      <c r="X734" s="114"/>
    </row>
    <row r="735" spans="2:24">
      <c r="B735" s="8">
        <f t="shared" si="133"/>
        <v>724</v>
      </c>
      <c r="J735" s="37"/>
      <c r="L735" s="51" t="str">
        <f t="shared" si="132"/>
        <v/>
      </c>
      <c r="M735" s="71" t="str">
        <f t="shared" si="130"/>
        <v/>
      </c>
      <c r="N735" s="71" t="str">
        <f t="shared" si="131"/>
        <v/>
      </c>
      <c r="O735" s="75" t="str">
        <f t="shared" si="128"/>
        <v/>
      </c>
      <c r="P735" s="71" t="str">
        <f t="shared" si="129"/>
        <v/>
      </c>
      <c r="U735" s="114"/>
      <c r="V735" s="115"/>
      <c r="W735" s="114"/>
      <c r="X735" s="114"/>
    </row>
    <row r="736" spans="2:24">
      <c r="B736" s="8">
        <f t="shared" si="133"/>
        <v>725</v>
      </c>
      <c r="J736" s="37"/>
      <c r="L736" s="51" t="str">
        <f t="shared" si="132"/>
        <v/>
      </c>
      <c r="M736" s="71" t="str">
        <f t="shared" si="130"/>
        <v/>
      </c>
      <c r="N736" s="71" t="str">
        <f t="shared" si="131"/>
        <v/>
      </c>
      <c r="O736" s="75" t="str">
        <f t="shared" si="128"/>
        <v/>
      </c>
      <c r="P736" s="71" t="str">
        <f t="shared" si="129"/>
        <v/>
      </c>
      <c r="U736" s="114"/>
      <c r="V736" s="115"/>
      <c r="W736" s="114"/>
      <c r="X736" s="114"/>
    </row>
    <row r="737" spans="2:24">
      <c r="B737" s="8">
        <f t="shared" si="133"/>
        <v>726</v>
      </c>
      <c r="J737" s="37"/>
      <c r="L737" s="51" t="str">
        <f t="shared" si="132"/>
        <v/>
      </c>
      <c r="M737" s="71" t="str">
        <f t="shared" si="130"/>
        <v/>
      </c>
      <c r="N737" s="71" t="str">
        <f t="shared" si="131"/>
        <v/>
      </c>
      <c r="O737" s="75" t="str">
        <f t="shared" si="128"/>
        <v/>
      </c>
      <c r="P737" s="71" t="str">
        <f t="shared" si="129"/>
        <v/>
      </c>
      <c r="U737" s="114"/>
      <c r="V737" s="115"/>
      <c r="W737" s="114"/>
      <c r="X737" s="114"/>
    </row>
    <row r="738" spans="2:24">
      <c r="B738" s="8">
        <f t="shared" si="133"/>
        <v>727</v>
      </c>
      <c r="J738" s="37"/>
      <c r="L738" s="51" t="str">
        <f t="shared" si="132"/>
        <v/>
      </c>
      <c r="M738" s="71" t="str">
        <f t="shared" si="130"/>
        <v/>
      </c>
      <c r="N738" s="71" t="str">
        <f t="shared" si="131"/>
        <v/>
      </c>
      <c r="O738" s="75" t="str">
        <f t="shared" si="128"/>
        <v/>
      </c>
      <c r="P738" s="71" t="str">
        <f t="shared" si="129"/>
        <v/>
      </c>
      <c r="U738" s="114"/>
      <c r="V738" s="115"/>
      <c r="W738" s="114"/>
      <c r="X738" s="114"/>
    </row>
    <row r="739" spans="2:24">
      <c r="B739" s="8">
        <f t="shared" si="133"/>
        <v>728</v>
      </c>
      <c r="J739" s="37"/>
      <c r="L739" s="51" t="str">
        <f t="shared" si="132"/>
        <v/>
      </c>
      <c r="M739" s="71" t="str">
        <f t="shared" si="130"/>
        <v/>
      </c>
      <c r="N739" s="71" t="str">
        <f t="shared" si="131"/>
        <v/>
      </c>
      <c r="O739" s="75" t="str">
        <f t="shared" si="128"/>
        <v/>
      </c>
      <c r="P739" s="71" t="str">
        <f t="shared" si="129"/>
        <v/>
      </c>
      <c r="U739" s="114"/>
      <c r="V739" s="115"/>
      <c r="W739" s="114"/>
      <c r="X739" s="114"/>
    </row>
    <row r="740" spans="2:24">
      <c r="B740" s="8">
        <f t="shared" si="133"/>
        <v>729</v>
      </c>
      <c r="J740" s="37"/>
      <c r="L740" s="51" t="str">
        <f t="shared" si="132"/>
        <v/>
      </c>
      <c r="M740" s="71" t="str">
        <f t="shared" si="130"/>
        <v/>
      </c>
      <c r="N740" s="71" t="str">
        <f t="shared" si="131"/>
        <v/>
      </c>
      <c r="O740" s="75" t="str">
        <f t="shared" si="128"/>
        <v/>
      </c>
      <c r="P740" s="71" t="str">
        <f t="shared" si="129"/>
        <v/>
      </c>
      <c r="U740" s="114"/>
      <c r="V740" s="115"/>
      <c r="W740" s="114"/>
      <c r="X740" s="114"/>
    </row>
    <row r="741" spans="2:24">
      <c r="B741" s="8">
        <f t="shared" si="133"/>
        <v>730</v>
      </c>
      <c r="J741" s="37"/>
      <c r="L741" s="51" t="str">
        <f t="shared" si="132"/>
        <v/>
      </c>
      <c r="M741" s="71" t="str">
        <f t="shared" si="130"/>
        <v/>
      </c>
      <c r="N741" s="71" t="str">
        <f t="shared" si="131"/>
        <v/>
      </c>
      <c r="O741" s="75" t="str">
        <f t="shared" si="128"/>
        <v/>
      </c>
      <c r="P741" s="71" t="str">
        <f t="shared" si="129"/>
        <v/>
      </c>
      <c r="U741" s="114"/>
      <c r="V741" s="115"/>
      <c r="W741" s="114"/>
      <c r="X741" s="114"/>
    </row>
    <row r="742" spans="2:24">
      <c r="B742" s="8">
        <f t="shared" si="133"/>
        <v>731</v>
      </c>
      <c r="J742" s="37"/>
      <c r="L742" s="51" t="str">
        <f t="shared" si="132"/>
        <v/>
      </c>
      <c r="M742" s="71" t="str">
        <f t="shared" si="130"/>
        <v/>
      </c>
      <c r="N742" s="71" t="str">
        <f t="shared" si="131"/>
        <v/>
      </c>
      <c r="O742" s="75" t="str">
        <f t="shared" si="128"/>
        <v/>
      </c>
      <c r="P742" s="71" t="str">
        <f t="shared" si="129"/>
        <v/>
      </c>
      <c r="U742" s="114"/>
      <c r="V742" s="115"/>
      <c r="W742" s="114"/>
      <c r="X742" s="114"/>
    </row>
    <row r="743" spans="2:24">
      <c r="B743" s="8">
        <f t="shared" si="133"/>
        <v>732</v>
      </c>
      <c r="J743" s="37"/>
      <c r="L743" s="51" t="str">
        <f t="shared" si="132"/>
        <v/>
      </c>
      <c r="M743" s="71" t="str">
        <f t="shared" si="130"/>
        <v/>
      </c>
      <c r="N743" s="71" t="str">
        <f t="shared" si="131"/>
        <v/>
      </c>
      <c r="O743" s="75" t="str">
        <f t="shared" si="128"/>
        <v/>
      </c>
      <c r="P743" s="71" t="str">
        <f t="shared" si="129"/>
        <v/>
      </c>
      <c r="U743" s="114"/>
      <c r="V743" s="115"/>
      <c r="W743" s="114"/>
      <c r="X743" s="114"/>
    </row>
    <row r="744" spans="2:24">
      <c r="B744" s="8">
        <f t="shared" si="133"/>
        <v>733</v>
      </c>
      <c r="J744" s="37"/>
      <c r="L744" s="51" t="str">
        <f t="shared" si="132"/>
        <v/>
      </c>
      <c r="M744" s="71" t="str">
        <f t="shared" si="130"/>
        <v/>
      </c>
      <c r="N744" s="71" t="str">
        <f t="shared" si="131"/>
        <v/>
      </c>
      <c r="O744" s="75" t="str">
        <f t="shared" si="128"/>
        <v/>
      </c>
      <c r="P744" s="71" t="str">
        <f t="shared" si="129"/>
        <v/>
      </c>
      <c r="U744" s="114"/>
      <c r="V744" s="115"/>
      <c r="W744" s="114"/>
      <c r="X744" s="114"/>
    </row>
    <row r="745" spans="2:24">
      <c r="B745" s="8">
        <f t="shared" si="133"/>
        <v>734</v>
      </c>
      <c r="J745" s="37"/>
      <c r="L745" s="51" t="str">
        <f t="shared" si="132"/>
        <v/>
      </c>
      <c r="M745" s="71" t="str">
        <f t="shared" si="130"/>
        <v/>
      </c>
      <c r="N745" s="71" t="str">
        <f t="shared" si="131"/>
        <v/>
      </c>
      <c r="O745" s="75" t="str">
        <f t="shared" si="128"/>
        <v/>
      </c>
      <c r="P745" s="71" t="str">
        <f t="shared" si="129"/>
        <v/>
      </c>
      <c r="U745" s="114"/>
      <c r="V745" s="115"/>
      <c r="W745" s="114"/>
      <c r="X745" s="114"/>
    </row>
    <row r="746" spans="2:24">
      <c r="B746" s="8">
        <f t="shared" si="133"/>
        <v>735</v>
      </c>
      <c r="J746" s="37"/>
      <c r="L746" s="51" t="str">
        <f t="shared" si="132"/>
        <v/>
      </c>
      <c r="M746" s="71" t="str">
        <f t="shared" si="130"/>
        <v/>
      </c>
      <c r="N746" s="71" t="str">
        <f t="shared" si="131"/>
        <v/>
      </c>
      <c r="O746" s="75" t="str">
        <f t="shared" si="128"/>
        <v/>
      </c>
      <c r="P746" s="71" t="str">
        <f t="shared" si="129"/>
        <v/>
      </c>
      <c r="U746" s="114"/>
      <c r="V746" s="115"/>
      <c r="W746" s="114"/>
      <c r="X746" s="114"/>
    </row>
    <row r="747" spans="2:24">
      <c r="B747" s="8">
        <f t="shared" si="133"/>
        <v>736</v>
      </c>
      <c r="J747" s="37"/>
      <c r="L747" s="51" t="str">
        <f t="shared" si="132"/>
        <v/>
      </c>
      <c r="M747" s="71" t="str">
        <f t="shared" si="130"/>
        <v/>
      </c>
      <c r="N747" s="71" t="str">
        <f t="shared" si="131"/>
        <v/>
      </c>
      <c r="O747" s="75" t="str">
        <f t="shared" si="128"/>
        <v/>
      </c>
      <c r="P747" s="71" t="str">
        <f t="shared" si="129"/>
        <v/>
      </c>
      <c r="U747" s="114"/>
      <c r="V747" s="115"/>
      <c r="W747" s="114"/>
      <c r="X747" s="114"/>
    </row>
    <row r="748" spans="2:24">
      <c r="B748" s="8">
        <f t="shared" si="133"/>
        <v>737</v>
      </c>
      <c r="J748" s="37"/>
      <c r="L748" s="51" t="str">
        <f t="shared" si="132"/>
        <v/>
      </c>
      <c r="M748" s="71" t="str">
        <f t="shared" si="130"/>
        <v/>
      </c>
      <c r="N748" s="71" t="str">
        <f t="shared" si="131"/>
        <v/>
      </c>
      <c r="O748" s="75" t="str">
        <f t="shared" si="128"/>
        <v/>
      </c>
      <c r="P748" s="71" t="str">
        <f t="shared" si="129"/>
        <v/>
      </c>
      <c r="U748" s="114"/>
      <c r="V748" s="115"/>
      <c r="W748" s="114"/>
      <c r="X748" s="114"/>
    </row>
    <row r="749" spans="2:24">
      <c r="B749" s="8">
        <f t="shared" si="133"/>
        <v>738</v>
      </c>
      <c r="J749" s="37"/>
      <c r="L749" s="51" t="str">
        <f t="shared" si="132"/>
        <v/>
      </c>
      <c r="M749" s="71" t="str">
        <f t="shared" si="130"/>
        <v/>
      </c>
      <c r="N749" s="71" t="str">
        <f t="shared" si="131"/>
        <v/>
      </c>
      <c r="O749" s="75" t="str">
        <f t="shared" si="128"/>
        <v/>
      </c>
      <c r="P749" s="71" t="str">
        <f t="shared" si="129"/>
        <v/>
      </c>
      <c r="U749" s="114"/>
      <c r="V749" s="115"/>
      <c r="W749" s="114"/>
      <c r="X749" s="114"/>
    </row>
    <row r="750" spans="2:24">
      <c r="B750" s="8">
        <f t="shared" si="133"/>
        <v>739</v>
      </c>
      <c r="J750" s="37"/>
      <c r="L750" s="51" t="str">
        <f t="shared" si="132"/>
        <v/>
      </c>
      <c r="M750" s="71" t="str">
        <f t="shared" si="130"/>
        <v/>
      </c>
      <c r="N750" s="71" t="str">
        <f t="shared" si="131"/>
        <v/>
      </c>
      <c r="O750" s="75" t="str">
        <f t="shared" si="128"/>
        <v/>
      </c>
      <c r="P750" s="71" t="str">
        <f t="shared" si="129"/>
        <v/>
      </c>
      <c r="U750" s="114"/>
      <c r="V750" s="115"/>
      <c r="W750" s="114"/>
      <c r="X750" s="114"/>
    </row>
    <row r="751" spans="2:24">
      <c r="B751" s="8">
        <f t="shared" si="133"/>
        <v>740</v>
      </c>
      <c r="J751" s="37"/>
      <c r="L751" s="51" t="str">
        <f t="shared" si="132"/>
        <v/>
      </c>
      <c r="M751" s="71" t="str">
        <f t="shared" si="130"/>
        <v/>
      </c>
      <c r="N751" s="71" t="str">
        <f t="shared" si="131"/>
        <v/>
      </c>
      <c r="O751" s="75" t="str">
        <f t="shared" si="128"/>
        <v/>
      </c>
      <c r="P751" s="71" t="str">
        <f t="shared" si="129"/>
        <v/>
      </c>
      <c r="U751" s="114"/>
      <c r="V751" s="115"/>
      <c r="W751" s="114"/>
      <c r="X751" s="114"/>
    </row>
    <row r="752" spans="2:24">
      <c r="B752" s="8">
        <f t="shared" si="133"/>
        <v>741</v>
      </c>
      <c r="J752" s="37"/>
      <c r="L752" s="51" t="str">
        <f t="shared" si="132"/>
        <v/>
      </c>
      <c r="M752" s="71" t="str">
        <f t="shared" si="130"/>
        <v/>
      </c>
      <c r="N752" s="71" t="str">
        <f t="shared" si="131"/>
        <v/>
      </c>
      <c r="O752" s="75" t="str">
        <f t="shared" si="128"/>
        <v/>
      </c>
      <c r="P752" s="71" t="str">
        <f t="shared" si="129"/>
        <v/>
      </c>
      <c r="U752" s="114"/>
      <c r="V752" s="115"/>
      <c r="W752" s="114"/>
      <c r="X752" s="114"/>
    </row>
    <row r="753" spans="2:24">
      <c r="B753" s="8">
        <f t="shared" si="133"/>
        <v>742</v>
      </c>
      <c r="J753" s="37"/>
      <c r="L753" s="51" t="str">
        <f t="shared" si="132"/>
        <v/>
      </c>
      <c r="M753" s="71" t="str">
        <f t="shared" si="130"/>
        <v/>
      </c>
      <c r="N753" s="71" t="str">
        <f t="shared" si="131"/>
        <v/>
      </c>
      <c r="O753" s="75" t="str">
        <f t="shared" ref="O753:O816" si="134">IF(M753&lt;&gt;"",Q$4,"")</f>
        <v/>
      </c>
      <c r="P753" s="71" t="str">
        <f t="shared" ref="P753:P816" si="135">IF(N753&lt;&gt;"",Q$6,"")</f>
        <v/>
      </c>
      <c r="U753" s="114"/>
      <c r="V753" s="115"/>
      <c r="W753" s="114"/>
      <c r="X753" s="114"/>
    </row>
    <row r="754" spans="2:24">
      <c r="B754" s="8">
        <f t="shared" si="133"/>
        <v>743</v>
      </c>
      <c r="J754" s="37"/>
      <c r="L754" s="51" t="str">
        <f t="shared" si="132"/>
        <v/>
      </c>
      <c r="M754" s="71" t="str">
        <f t="shared" si="130"/>
        <v/>
      </c>
      <c r="N754" s="71" t="str">
        <f t="shared" si="131"/>
        <v/>
      </c>
      <c r="O754" s="75" t="str">
        <f t="shared" si="134"/>
        <v/>
      </c>
      <c r="P754" s="71" t="str">
        <f t="shared" si="135"/>
        <v/>
      </c>
      <c r="U754" s="114"/>
      <c r="V754" s="115"/>
      <c r="W754" s="114"/>
      <c r="X754" s="114"/>
    </row>
    <row r="755" spans="2:24">
      <c r="B755" s="8">
        <f t="shared" si="133"/>
        <v>744</v>
      </c>
      <c r="J755" s="37"/>
      <c r="L755" s="51" t="str">
        <f t="shared" si="132"/>
        <v/>
      </c>
      <c r="M755" s="71" t="str">
        <f t="shared" si="130"/>
        <v/>
      </c>
      <c r="N755" s="71" t="str">
        <f t="shared" si="131"/>
        <v/>
      </c>
      <c r="O755" s="75" t="str">
        <f t="shared" si="134"/>
        <v/>
      </c>
      <c r="P755" s="71" t="str">
        <f t="shared" si="135"/>
        <v/>
      </c>
      <c r="U755" s="114"/>
      <c r="V755" s="115"/>
      <c r="W755" s="114"/>
      <c r="X755" s="114"/>
    </row>
    <row r="756" spans="2:24">
      <c r="B756" s="8">
        <f t="shared" si="133"/>
        <v>745</v>
      </c>
      <c r="J756" s="37"/>
      <c r="L756" s="51" t="str">
        <f t="shared" si="132"/>
        <v/>
      </c>
      <c r="M756" s="71" t="str">
        <f t="shared" si="130"/>
        <v/>
      </c>
      <c r="N756" s="71" t="str">
        <f t="shared" si="131"/>
        <v/>
      </c>
      <c r="O756" s="75" t="str">
        <f t="shared" si="134"/>
        <v/>
      </c>
      <c r="P756" s="71" t="str">
        <f t="shared" si="135"/>
        <v/>
      </c>
      <c r="U756" s="114"/>
      <c r="V756" s="115"/>
      <c r="W756" s="114"/>
      <c r="X756" s="114"/>
    </row>
    <row r="757" spans="2:24">
      <c r="B757" s="8">
        <f t="shared" si="133"/>
        <v>746</v>
      </c>
      <c r="J757" s="37"/>
      <c r="L757" s="51" t="str">
        <f t="shared" si="132"/>
        <v/>
      </c>
      <c r="M757" s="71" t="str">
        <f t="shared" si="130"/>
        <v/>
      </c>
      <c r="N757" s="71" t="str">
        <f t="shared" si="131"/>
        <v/>
      </c>
      <c r="O757" s="75" t="str">
        <f t="shared" si="134"/>
        <v/>
      </c>
      <c r="P757" s="71" t="str">
        <f t="shared" si="135"/>
        <v/>
      </c>
      <c r="U757" s="114"/>
      <c r="V757" s="115"/>
      <c r="W757" s="114"/>
      <c r="X757" s="114"/>
    </row>
    <row r="758" spans="2:24">
      <c r="B758" s="8">
        <f t="shared" si="133"/>
        <v>747</v>
      </c>
      <c r="J758" s="37"/>
      <c r="L758" s="51" t="str">
        <f t="shared" si="132"/>
        <v/>
      </c>
      <c r="M758" s="71" t="str">
        <f t="shared" si="130"/>
        <v/>
      </c>
      <c r="N758" s="71" t="str">
        <f t="shared" si="131"/>
        <v/>
      </c>
      <c r="O758" s="75" t="str">
        <f t="shared" si="134"/>
        <v/>
      </c>
      <c r="P758" s="71" t="str">
        <f t="shared" si="135"/>
        <v/>
      </c>
      <c r="U758" s="114"/>
      <c r="V758" s="115"/>
      <c r="W758" s="114"/>
      <c r="X758" s="114"/>
    </row>
    <row r="759" spans="2:24">
      <c r="B759" s="8">
        <f t="shared" si="133"/>
        <v>748</v>
      </c>
      <c r="J759" s="37"/>
      <c r="L759" s="51" t="str">
        <f t="shared" si="132"/>
        <v/>
      </c>
      <c r="M759" s="71" t="str">
        <f t="shared" si="130"/>
        <v/>
      </c>
      <c r="N759" s="71" t="str">
        <f t="shared" si="131"/>
        <v/>
      </c>
      <c r="O759" s="75" t="str">
        <f t="shared" si="134"/>
        <v/>
      </c>
      <c r="P759" s="71" t="str">
        <f t="shared" si="135"/>
        <v/>
      </c>
      <c r="U759" s="114"/>
      <c r="V759" s="115"/>
      <c r="W759" s="114"/>
      <c r="X759" s="114"/>
    </row>
    <row r="760" spans="2:24">
      <c r="B760" s="8">
        <f t="shared" si="133"/>
        <v>749</v>
      </c>
      <c r="J760" s="37"/>
      <c r="L760" s="51" t="str">
        <f t="shared" si="132"/>
        <v/>
      </c>
      <c r="M760" s="71" t="str">
        <f t="shared" si="130"/>
        <v/>
      </c>
      <c r="N760" s="71" t="str">
        <f t="shared" si="131"/>
        <v/>
      </c>
      <c r="O760" s="75" t="str">
        <f t="shared" si="134"/>
        <v/>
      </c>
      <c r="P760" s="71" t="str">
        <f t="shared" si="135"/>
        <v/>
      </c>
      <c r="U760" s="114"/>
      <c r="V760" s="115"/>
      <c r="W760" s="114"/>
      <c r="X760" s="114"/>
    </row>
    <row r="761" spans="2:24">
      <c r="B761" s="8">
        <f t="shared" si="133"/>
        <v>750</v>
      </c>
      <c r="J761" s="37"/>
      <c r="L761" s="51" t="str">
        <f t="shared" si="132"/>
        <v/>
      </c>
      <c r="M761" s="71" t="str">
        <f t="shared" si="130"/>
        <v/>
      </c>
      <c r="N761" s="71" t="str">
        <f t="shared" si="131"/>
        <v/>
      </c>
      <c r="O761" s="75" t="str">
        <f t="shared" si="134"/>
        <v/>
      </c>
      <c r="P761" s="71" t="str">
        <f t="shared" si="135"/>
        <v/>
      </c>
      <c r="U761" s="114"/>
      <c r="V761" s="115"/>
      <c r="W761" s="114"/>
      <c r="X761" s="114"/>
    </row>
    <row r="762" spans="2:24">
      <c r="B762" s="8">
        <f t="shared" si="133"/>
        <v>751</v>
      </c>
      <c r="J762" s="37"/>
      <c r="L762" s="51" t="str">
        <f t="shared" si="132"/>
        <v/>
      </c>
      <c r="M762" s="71" t="str">
        <f t="shared" si="130"/>
        <v/>
      </c>
      <c r="N762" s="71" t="str">
        <f t="shared" si="131"/>
        <v/>
      </c>
      <c r="O762" s="75" t="str">
        <f t="shared" si="134"/>
        <v/>
      </c>
      <c r="P762" s="71" t="str">
        <f t="shared" si="135"/>
        <v/>
      </c>
      <c r="U762" s="114"/>
      <c r="V762" s="115"/>
      <c r="W762" s="114"/>
      <c r="X762" s="114"/>
    </row>
    <row r="763" spans="2:24">
      <c r="B763" s="8">
        <f t="shared" si="133"/>
        <v>752</v>
      </c>
      <c r="J763" s="37"/>
      <c r="L763" s="51" t="str">
        <f t="shared" si="132"/>
        <v/>
      </c>
      <c r="M763" s="71" t="str">
        <f t="shared" si="130"/>
        <v/>
      </c>
      <c r="N763" s="71" t="str">
        <f t="shared" si="131"/>
        <v/>
      </c>
      <c r="O763" s="75" t="str">
        <f t="shared" si="134"/>
        <v/>
      </c>
      <c r="P763" s="71" t="str">
        <f t="shared" si="135"/>
        <v/>
      </c>
      <c r="U763" s="114"/>
      <c r="V763" s="115"/>
      <c r="W763" s="114"/>
      <c r="X763" s="114"/>
    </row>
    <row r="764" spans="2:24">
      <c r="B764" s="8">
        <f t="shared" si="133"/>
        <v>753</v>
      </c>
      <c r="J764" s="37"/>
      <c r="L764" s="51" t="str">
        <f t="shared" si="132"/>
        <v/>
      </c>
      <c r="M764" s="71" t="str">
        <f t="shared" si="130"/>
        <v/>
      </c>
      <c r="N764" s="71" t="str">
        <f t="shared" si="131"/>
        <v/>
      </c>
      <c r="O764" s="75" t="str">
        <f t="shared" si="134"/>
        <v/>
      </c>
      <c r="P764" s="71" t="str">
        <f t="shared" si="135"/>
        <v/>
      </c>
      <c r="U764" s="114"/>
      <c r="V764" s="115"/>
      <c r="W764" s="114"/>
      <c r="X764" s="114"/>
    </row>
    <row r="765" spans="2:24">
      <c r="B765" s="8">
        <f t="shared" si="133"/>
        <v>754</v>
      </c>
      <c r="J765" s="37"/>
      <c r="L765" s="51" t="str">
        <f t="shared" si="132"/>
        <v/>
      </c>
      <c r="M765" s="71" t="str">
        <f t="shared" si="130"/>
        <v/>
      </c>
      <c r="N765" s="71" t="str">
        <f t="shared" si="131"/>
        <v/>
      </c>
      <c r="O765" s="75" t="str">
        <f t="shared" si="134"/>
        <v/>
      </c>
      <c r="P765" s="71" t="str">
        <f t="shared" si="135"/>
        <v/>
      </c>
      <c r="U765" s="114"/>
      <c r="V765" s="115"/>
      <c r="W765" s="114"/>
      <c r="X765" s="114"/>
    </row>
    <row r="766" spans="2:24">
      <c r="B766" s="8">
        <f t="shared" si="133"/>
        <v>755</v>
      </c>
      <c r="J766" s="37"/>
      <c r="L766" s="51" t="str">
        <f t="shared" si="132"/>
        <v/>
      </c>
      <c r="M766" s="71" t="str">
        <f t="shared" si="130"/>
        <v/>
      </c>
      <c r="N766" s="71" t="str">
        <f t="shared" si="131"/>
        <v/>
      </c>
      <c r="O766" s="75" t="str">
        <f t="shared" si="134"/>
        <v/>
      </c>
      <c r="P766" s="71" t="str">
        <f t="shared" si="135"/>
        <v/>
      </c>
      <c r="U766" s="114"/>
      <c r="V766" s="115"/>
      <c r="W766" s="114"/>
      <c r="X766" s="114"/>
    </row>
    <row r="767" spans="2:24">
      <c r="B767" s="8">
        <f t="shared" si="133"/>
        <v>756</v>
      </c>
      <c r="J767" s="37"/>
      <c r="L767" s="51" t="str">
        <f t="shared" si="132"/>
        <v/>
      </c>
      <c r="M767" s="71" t="str">
        <f t="shared" si="130"/>
        <v/>
      </c>
      <c r="N767" s="71" t="str">
        <f t="shared" si="131"/>
        <v/>
      </c>
      <c r="O767" s="75" t="str">
        <f t="shared" si="134"/>
        <v/>
      </c>
      <c r="P767" s="71" t="str">
        <f t="shared" si="135"/>
        <v/>
      </c>
      <c r="U767" s="114"/>
      <c r="V767" s="115"/>
      <c r="W767" s="114"/>
      <c r="X767" s="114"/>
    </row>
    <row r="768" spans="2:24">
      <c r="B768" s="8">
        <f t="shared" si="133"/>
        <v>757</v>
      </c>
      <c r="J768" s="37"/>
      <c r="L768" s="51" t="str">
        <f t="shared" si="132"/>
        <v/>
      </c>
      <c r="M768" s="71" t="str">
        <f t="shared" si="130"/>
        <v/>
      </c>
      <c r="N768" s="71" t="str">
        <f t="shared" si="131"/>
        <v/>
      </c>
      <c r="O768" s="75" t="str">
        <f t="shared" si="134"/>
        <v/>
      </c>
      <c r="P768" s="71" t="str">
        <f t="shared" si="135"/>
        <v/>
      </c>
      <c r="U768" s="114"/>
      <c r="V768" s="115"/>
      <c r="W768" s="114"/>
      <c r="X768" s="114"/>
    </row>
    <row r="769" spans="2:24">
      <c r="B769" s="8">
        <f t="shared" si="133"/>
        <v>758</v>
      </c>
      <c r="J769" s="37"/>
      <c r="L769" s="51" t="str">
        <f t="shared" si="132"/>
        <v/>
      </c>
      <c r="M769" s="71" t="str">
        <f t="shared" si="130"/>
        <v/>
      </c>
      <c r="N769" s="71" t="str">
        <f t="shared" si="131"/>
        <v/>
      </c>
      <c r="O769" s="75" t="str">
        <f t="shared" si="134"/>
        <v/>
      </c>
      <c r="P769" s="71" t="str">
        <f t="shared" si="135"/>
        <v/>
      </c>
      <c r="U769" s="114"/>
      <c r="V769" s="115"/>
      <c r="W769" s="114"/>
      <c r="X769" s="114"/>
    </row>
    <row r="770" spans="2:24">
      <c r="B770" s="8">
        <f t="shared" si="133"/>
        <v>759</v>
      </c>
      <c r="J770" s="37"/>
      <c r="L770" s="51" t="str">
        <f t="shared" si="132"/>
        <v/>
      </c>
      <c r="M770" s="71" t="str">
        <f t="shared" si="130"/>
        <v/>
      </c>
      <c r="N770" s="71" t="str">
        <f t="shared" si="131"/>
        <v/>
      </c>
      <c r="O770" s="75" t="str">
        <f t="shared" si="134"/>
        <v/>
      </c>
      <c r="P770" s="71" t="str">
        <f t="shared" si="135"/>
        <v/>
      </c>
      <c r="U770" s="114"/>
      <c r="V770" s="115"/>
      <c r="W770" s="114"/>
      <c r="X770" s="114"/>
    </row>
    <row r="771" spans="2:24">
      <c r="B771" s="8">
        <f t="shared" si="133"/>
        <v>760</v>
      </c>
      <c r="J771" s="37"/>
      <c r="L771" s="51" t="str">
        <f t="shared" si="132"/>
        <v/>
      </c>
      <c r="M771" s="71" t="str">
        <f t="shared" si="130"/>
        <v/>
      </c>
      <c r="N771" s="71" t="str">
        <f t="shared" si="131"/>
        <v/>
      </c>
      <c r="O771" s="75" t="str">
        <f t="shared" si="134"/>
        <v/>
      </c>
      <c r="P771" s="71" t="str">
        <f t="shared" si="135"/>
        <v/>
      </c>
      <c r="U771" s="114"/>
      <c r="V771" s="115"/>
      <c r="W771" s="114"/>
      <c r="X771" s="114"/>
    </row>
    <row r="772" spans="2:24">
      <c r="B772" s="8">
        <f t="shared" si="133"/>
        <v>761</v>
      </c>
      <c r="J772" s="37"/>
      <c r="L772" s="51" t="str">
        <f t="shared" si="132"/>
        <v/>
      </c>
      <c r="M772" s="71" t="str">
        <f t="shared" si="130"/>
        <v/>
      </c>
      <c r="N772" s="71" t="str">
        <f t="shared" si="131"/>
        <v/>
      </c>
      <c r="O772" s="75" t="str">
        <f t="shared" si="134"/>
        <v/>
      </c>
      <c r="P772" s="71" t="str">
        <f t="shared" si="135"/>
        <v/>
      </c>
      <c r="U772" s="114"/>
      <c r="V772" s="115"/>
      <c r="W772" s="114"/>
      <c r="X772" s="114"/>
    </row>
    <row r="773" spans="2:24">
      <c r="B773" s="8">
        <f t="shared" si="133"/>
        <v>762</v>
      </c>
      <c r="J773" s="37"/>
      <c r="L773" s="51" t="str">
        <f t="shared" si="132"/>
        <v/>
      </c>
      <c r="M773" s="71" t="str">
        <f t="shared" si="130"/>
        <v/>
      </c>
      <c r="N773" s="71" t="str">
        <f t="shared" si="131"/>
        <v/>
      </c>
      <c r="O773" s="75" t="str">
        <f t="shared" si="134"/>
        <v/>
      </c>
      <c r="P773" s="71" t="str">
        <f t="shared" si="135"/>
        <v/>
      </c>
      <c r="U773" s="114"/>
      <c r="V773" s="115"/>
      <c r="W773" s="114"/>
      <c r="X773" s="114"/>
    </row>
    <row r="774" spans="2:24">
      <c r="B774" s="8">
        <f t="shared" si="133"/>
        <v>763</v>
      </c>
      <c r="J774" s="37"/>
      <c r="L774" s="51" t="str">
        <f t="shared" si="132"/>
        <v/>
      </c>
      <c r="M774" s="71" t="str">
        <f t="shared" si="130"/>
        <v/>
      </c>
      <c r="N774" s="71" t="str">
        <f t="shared" si="131"/>
        <v/>
      </c>
      <c r="O774" s="75" t="str">
        <f t="shared" si="134"/>
        <v/>
      </c>
      <c r="P774" s="71" t="str">
        <f t="shared" si="135"/>
        <v/>
      </c>
      <c r="U774" s="114"/>
      <c r="V774" s="115"/>
      <c r="W774" s="114"/>
      <c r="X774" s="114"/>
    </row>
    <row r="775" spans="2:24">
      <c r="B775" s="8">
        <f t="shared" si="133"/>
        <v>764</v>
      </c>
      <c r="J775" s="37"/>
      <c r="L775" s="51" t="str">
        <f t="shared" si="132"/>
        <v/>
      </c>
      <c r="M775" s="71" t="str">
        <f t="shared" si="130"/>
        <v/>
      </c>
      <c r="N775" s="71" t="str">
        <f t="shared" si="131"/>
        <v/>
      </c>
      <c r="O775" s="75" t="str">
        <f t="shared" si="134"/>
        <v/>
      </c>
      <c r="P775" s="71" t="str">
        <f t="shared" si="135"/>
        <v/>
      </c>
      <c r="U775" s="114"/>
      <c r="V775" s="115"/>
      <c r="W775" s="114"/>
      <c r="X775" s="114"/>
    </row>
    <row r="776" spans="2:24">
      <c r="B776" s="8">
        <f t="shared" si="133"/>
        <v>765</v>
      </c>
      <c r="J776" s="37"/>
      <c r="L776" s="51" t="str">
        <f t="shared" si="132"/>
        <v/>
      </c>
      <c r="M776" s="71" t="str">
        <f t="shared" si="130"/>
        <v/>
      </c>
      <c r="N776" s="71" t="str">
        <f t="shared" si="131"/>
        <v/>
      </c>
      <c r="O776" s="75" t="str">
        <f t="shared" si="134"/>
        <v/>
      </c>
      <c r="P776" s="71" t="str">
        <f t="shared" si="135"/>
        <v/>
      </c>
      <c r="U776" s="114"/>
      <c r="V776" s="115"/>
      <c r="W776" s="114"/>
      <c r="X776" s="114"/>
    </row>
    <row r="777" spans="2:24">
      <c r="B777" s="8">
        <f t="shared" si="133"/>
        <v>766</v>
      </c>
      <c r="J777" s="37"/>
      <c r="L777" s="51" t="str">
        <f t="shared" si="132"/>
        <v/>
      </c>
      <c r="M777" s="71" t="str">
        <f t="shared" si="130"/>
        <v/>
      </c>
      <c r="N777" s="71" t="str">
        <f t="shared" si="131"/>
        <v/>
      </c>
      <c r="O777" s="75" t="str">
        <f t="shared" si="134"/>
        <v/>
      </c>
      <c r="P777" s="71" t="str">
        <f t="shared" si="135"/>
        <v/>
      </c>
      <c r="U777" s="114"/>
      <c r="V777" s="115"/>
      <c r="W777" s="114"/>
      <c r="X777" s="114"/>
    </row>
    <row r="778" spans="2:24">
      <c r="B778" s="8">
        <f t="shared" si="133"/>
        <v>767</v>
      </c>
      <c r="J778" s="37"/>
      <c r="L778" s="51" t="str">
        <f t="shared" si="132"/>
        <v/>
      </c>
      <c r="M778" s="71" t="str">
        <f t="shared" ref="M778:M841" si="136">IF($L778&gt;0,$L778,"")</f>
        <v/>
      </c>
      <c r="N778" s="71" t="str">
        <f t="shared" ref="N778:N841" si="137">IF($L778&lt;0,$L778,"")</f>
        <v/>
      </c>
      <c r="O778" s="75" t="str">
        <f t="shared" si="134"/>
        <v/>
      </c>
      <c r="P778" s="71" t="str">
        <f t="shared" si="135"/>
        <v/>
      </c>
      <c r="U778" s="114"/>
      <c r="V778" s="115"/>
      <c r="W778" s="114"/>
      <c r="X778" s="114"/>
    </row>
    <row r="779" spans="2:24">
      <c r="B779" s="8">
        <f t="shared" si="133"/>
        <v>768</v>
      </c>
      <c r="J779" s="37"/>
      <c r="L779" s="51" t="str">
        <f t="shared" ref="L779:L842" si="138">IF(H779&lt;&gt;"",J779/J778-1,"")</f>
        <v/>
      </c>
      <c r="M779" s="71" t="str">
        <f t="shared" si="136"/>
        <v/>
      </c>
      <c r="N779" s="71" t="str">
        <f t="shared" si="137"/>
        <v/>
      </c>
      <c r="O779" s="75" t="str">
        <f t="shared" si="134"/>
        <v/>
      </c>
      <c r="P779" s="71" t="str">
        <f t="shared" si="135"/>
        <v/>
      </c>
      <c r="U779" s="114"/>
      <c r="V779" s="115"/>
      <c r="W779" s="114"/>
      <c r="X779" s="114"/>
    </row>
    <row r="780" spans="2:24">
      <c r="B780" s="8">
        <f t="shared" si="133"/>
        <v>769</v>
      </c>
      <c r="J780" s="37"/>
      <c r="L780" s="51" t="str">
        <f t="shared" si="138"/>
        <v/>
      </c>
      <c r="M780" s="71" t="str">
        <f t="shared" si="136"/>
        <v/>
      </c>
      <c r="N780" s="71" t="str">
        <f t="shared" si="137"/>
        <v/>
      </c>
      <c r="O780" s="75" t="str">
        <f t="shared" si="134"/>
        <v/>
      </c>
      <c r="P780" s="71" t="str">
        <f t="shared" si="135"/>
        <v/>
      </c>
      <c r="U780" s="114"/>
      <c r="V780" s="115"/>
      <c r="W780" s="114"/>
      <c r="X780" s="114"/>
    </row>
    <row r="781" spans="2:24">
      <c r="B781" s="8">
        <f t="shared" si="133"/>
        <v>770</v>
      </c>
      <c r="J781" s="37"/>
      <c r="L781" s="51" t="str">
        <f t="shared" si="138"/>
        <v/>
      </c>
      <c r="M781" s="71" t="str">
        <f t="shared" si="136"/>
        <v/>
      </c>
      <c r="N781" s="71" t="str">
        <f t="shared" si="137"/>
        <v/>
      </c>
      <c r="O781" s="75" t="str">
        <f t="shared" si="134"/>
        <v/>
      </c>
      <c r="P781" s="71" t="str">
        <f t="shared" si="135"/>
        <v/>
      </c>
      <c r="U781" s="114"/>
      <c r="V781" s="115"/>
      <c r="W781" s="114"/>
      <c r="X781" s="114"/>
    </row>
    <row r="782" spans="2:24">
      <c r="B782" s="8">
        <f t="shared" ref="B782:B845" si="139">1+B781</f>
        <v>771</v>
      </c>
      <c r="J782" s="37"/>
      <c r="L782" s="51" t="str">
        <f t="shared" si="138"/>
        <v/>
      </c>
      <c r="M782" s="71" t="str">
        <f t="shared" si="136"/>
        <v/>
      </c>
      <c r="N782" s="71" t="str">
        <f t="shared" si="137"/>
        <v/>
      </c>
      <c r="O782" s="75" t="str">
        <f t="shared" si="134"/>
        <v/>
      </c>
      <c r="P782" s="71" t="str">
        <f t="shared" si="135"/>
        <v/>
      </c>
      <c r="U782" s="114"/>
      <c r="V782" s="115"/>
      <c r="W782" s="114"/>
      <c r="X782" s="114"/>
    </row>
    <row r="783" spans="2:24">
      <c r="B783" s="8">
        <f t="shared" si="139"/>
        <v>772</v>
      </c>
      <c r="J783" s="37"/>
      <c r="L783" s="51" t="str">
        <f t="shared" si="138"/>
        <v/>
      </c>
      <c r="M783" s="71" t="str">
        <f t="shared" si="136"/>
        <v/>
      </c>
      <c r="N783" s="71" t="str">
        <f t="shared" si="137"/>
        <v/>
      </c>
      <c r="O783" s="75" t="str">
        <f t="shared" si="134"/>
        <v/>
      </c>
      <c r="P783" s="71" t="str">
        <f t="shared" si="135"/>
        <v/>
      </c>
      <c r="U783" s="114"/>
      <c r="V783" s="115"/>
      <c r="W783" s="114"/>
      <c r="X783" s="114"/>
    </row>
    <row r="784" spans="2:24">
      <c r="B784" s="8">
        <f t="shared" si="139"/>
        <v>773</v>
      </c>
      <c r="J784" s="37"/>
      <c r="L784" s="51" t="str">
        <f t="shared" si="138"/>
        <v/>
      </c>
      <c r="M784" s="71" t="str">
        <f t="shared" si="136"/>
        <v/>
      </c>
      <c r="N784" s="71" t="str">
        <f t="shared" si="137"/>
        <v/>
      </c>
      <c r="O784" s="75" t="str">
        <f t="shared" si="134"/>
        <v/>
      </c>
      <c r="P784" s="71" t="str">
        <f t="shared" si="135"/>
        <v/>
      </c>
      <c r="U784" s="114"/>
      <c r="V784" s="115"/>
      <c r="W784" s="114"/>
      <c r="X784" s="114"/>
    </row>
    <row r="785" spans="2:24">
      <c r="B785" s="8">
        <f t="shared" si="139"/>
        <v>774</v>
      </c>
      <c r="J785" s="37"/>
      <c r="L785" s="51" t="str">
        <f t="shared" si="138"/>
        <v/>
      </c>
      <c r="M785" s="71" t="str">
        <f t="shared" si="136"/>
        <v/>
      </c>
      <c r="N785" s="71" t="str">
        <f t="shared" si="137"/>
        <v/>
      </c>
      <c r="O785" s="75" t="str">
        <f t="shared" si="134"/>
        <v/>
      </c>
      <c r="P785" s="71" t="str">
        <f t="shared" si="135"/>
        <v/>
      </c>
      <c r="U785" s="114"/>
      <c r="V785" s="115"/>
      <c r="W785" s="114"/>
      <c r="X785" s="114"/>
    </row>
    <row r="786" spans="2:24">
      <c r="B786" s="8">
        <f t="shared" si="139"/>
        <v>775</v>
      </c>
      <c r="J786" s="37"/>
      <c r="L786" s="51" t="str">
        <f t="shared" si="138"/>
        <v/>
      </c>
      <c r="M786" s="71" t="str">
        <f t="shared" si="136"/>
        <v/>
      </c>
      <c r="N786" s="71" t="str">
        <f t="shared" si="137"/>
        <v/>
      </c>
      <c r="O786" s="75" t="str">
        <f t="shared" si="134"/>
        <v/>
      </c>
      <c r="P786" s="71" t="str">
        <f t="shared" si="135"/>
        <v/>
      </c>
      <c r="U786" s="114"/>
      <c r="V786" s="115"/>
      <c r="W786" s="114"/>
      <c r="X786" s="114"/>
    </row>
    <row r="787" spans="2:24">
      <c r="B787" s="8">
        <f t="shared" si="139"/>
        <v>776</v>
      </c>
      <c r="J787" s="37"/>
      <c r="L787" s="51" t="str">
        <f t="shared" si="138"/>
        <v/>
      </c>
      <c r="M787" s="71" t="str">
        <f t="shared" si="136"/>
        <v/>
      </c>
      <c r="N787" s="71" t="str">
        <f t="shared" si="137"/>
        <v/>
      </c>
      <c r="O787" s="75" t="str">
        <f t="shared" si="134"/>
        <v/>
      </c>
      <c r="P787" s="71" t="str">
        <f t="shared" si="135"/>
        <v/>
      </c>
      <c r="U787" s="114"/>
      <c r="V787" s="115"/>
      <c r="W787" s="114"/>
      <c r="X787" s="114"/>
    </row>
    <row r="788" spans="2:24">
      <c r="B788" s="8">
        <f t="shared" si="139"/>
        <v>777</v>
      </c>
      <c r="J788" s="37"/>
      <c r="L788" s="51" t="str">
        <f t="shared" si="138"/>
        <v/>
      </c>
      <c r="M788" s="71" t="str">
        <f t="shared" si="136"/>
        <v/>
      </c>
      <c r="N788" s="71" t="str">
        <f t="shared" si="137"/>
        <v/>
      </c>
      <c r="O788" s="75" t="str">
        <f t="shared" si="134"/>
        <v/>
      </c>
      <c r="P788" s="71" t="str">
        <f t="shared" si="135"/>
        <v/>
      </c>
      <c r="U788" s="114"/>
      <c r="V788" s="115"/>
      <c r="W788" s="114"/>
      <c r="X788" s="114"/>
    </row>
    <row r="789" spans="2:24">
      <c r="B789" s="8">
        <f t="shared" si="139"/>
        <v>778</v>
      </c>
      <c r="J789" s="37"/>
      <c r="L789" s="51" t="str">
        <f t="shared" si="138"/>
        <v/>
      </c>
      <c r="M789" s="71" t="str">
        <f t="shared" si="136"/>
        <v/>
      </c>
      <c r="N789" s="71" t="str">
        <f t="shared" si="137"/>
        <v/>
      </c>
      <c r="O789" s="75" t="str">
        <f t="shared" si="134"/>
        <v/>
      </c>
      <c r="P789" s="71" t="str">
        <f t="shared" si="135"/>
        <v/>
      </c>
      <c r="U789" s="114"/>
      <c r="V789" s="115"/>
      <c r="W789" s="114"/>
      <c r="X789" s="114"/>
    </row>
    <row r="790" spans="2:24">
      <c r="B790" s="8">
        <f t="shared" si="139"/>
        <v>779</v>
      </c>
      <c r="J790" s="37"/>
      <c r="L790" s="51" t="str">
        <f t="shared" si="138"/>
        <v/>
      </c>
      <c r="M790" s="71" t="str">
        <f t="shared" si="136"/>
        <v/>
      </c>
      <c r="N790" s="71" t="str">
        <f t="shared" si="137"/>
        <v/>
      </c>
      <c r="O790" s="75" t="str">
        <f t="shared" si="134"/>
        <v/>
      </c>
      <c r="P790" s="71" t="str">
        <f t="shared" si="135"/>
        <v/>
      </c>
      <c r="U790" s="114"/>
      <c r="V790" s="115"/>
      <c r="W790" s="114"/>
      <c r="X790" s="114"/>
    </row>
    <row r="791" spans="2:24">
      <c r="B791" s="8">
        <f t="shared" si="139"/>
        <v>780</v>
      </c>
      <c r="J791" s="37"/>
      <c r="L791" s="51" t="str">
        <f t="shared" si="138"/>
        <v/>
      </c>
      <c r="M791" s="71" t="str">
        <f t="shared" si="136"/>
        <v/>
      </c>
      <c r="N791" s="71" t="str">
        <f t="shared" si="137"/>
        <v/>
      </c>
      <c r="O791" s="75" t="str">
        <f t="shared" si="134"/>
        <v/>
      </c>
      <c r="P791" s="71" t="str">
        <f t="shared" si="135"/>
        <v/>
      </c>
      <c r="U791" s="114"/>
      <c r="V791" s="115"/>
      <c r="W791" s="114"/>
      <c r="X791" s="114"/>
    </row>
    <row r="792" spans="2:24">
      <c r="B792" s="8">
        <f t="shared" si="139"/>
        <v>781</v>
      </c>
      <c r="J792" s="37"/>
      <c r="L792" s="51" t="str">
        <f t="shared" si="138"/>
        <v/>
      </c>
      <c r="M792" s="71" t="str">
        <f t="shared" si="136"/>
        <v/>
      </c>
      <c r="N792" s="71" t="str">
        <f t="shared" si="137"/>
        <v/>
      </c>
      <c r="O792" s="75" t="str">
        <f t="shared" si="134"/>
        <v/>
      </c>
      <c r="P792" s="71" t="str">
        <f t="shared" si="135"/>
        <v/>
      </c>
      <c r="U792" s="114"/>
      <c r="V792" s="115"/>
      <c r="W792" s="114"/>
      <c r="X792" s="114"/>
    </row>
    <row r="793" spans="2:24">
      <c r="B793" s="8">
        <f t="shared" si="139"/>
        <v>782</v>
      </c>
      <c r="J793" s="37"/>
      <c r="L793" s="51" t="str">
        <f t="shared" si="138"/>
        <v/>
      </c>
      <c r="M793" s="71" t="str">
        <f t="shared" si="136"/>
        <v/>
      </c>
      <c r="N793" s="71" t="str">
        <f t="shared" si="137"/>
        <v/>
      </c>
      <c r="O793" s="75" t="str">
        <f t="shared" si="134"/>
        <v/>
      </c>
      <c r="P793" s="71" t="str">
        <f t="shared" si="135"/>
        <v/>
      </c>
      <c r="U793" s="114"/>
      <c r="V793" s="115"/>
      <c r="W793" s="114"/>
      <c r="X793" s="114"/>
    </row>
    <row r="794" spans="2:24">
      <c r="B794" s="8">
        <f t="shared" si="139"/>
        <v>783</v>
      </c>
      <c r="J794" s="37"/>
      <c r="L794" s="51" t="str">
        <f t="shared" si="138"/>
        <v/>
      </c>
      <c r="M794" s="71" t="str">
        <f t="shared" si="136"/>
        <v/>
      </c>
      <c r="N794" s="71" t="str">
        <f t="shared" si="137"/>
        <v/>
      </c>
      <c r="O794" s="75" t="str">
        <f t="shared" si="134"/>
        <v/>
      </c>
      <c r="P794" s="71" t="str">
        <f t="shared" si="135"/>
        <v/>
      </c>
      <c r="U794" s="114"/>
      <c r="V794" s="115"/>
      <c r="W794" s="114"/>
      <c r="X794" s="114"/>
    </row>
    <row r="795" spans="2:24">
      <c r="B795" s="8">
        <f t="shared" si="139"/>
        <v>784</v>
      </c>
      <c r="J795" s="37"/>
      <c r="L795" s="51" t="str">
        <f t="shared" si="138"/>
        <v/>
      </c>
      <c r="M795" s="71" t="str">
        <f t="shared" si="136"/>
        <v/>
      </c>
      <c r="N795" s="71" t="str">
        <f t="shared" si="137"/>
        <v/>
      </c>
      <c r="O795" s="75" t="str">
        <f t="shared" si="134"/>
        <v/>
      </c>
      <c r="P795" s="71" t="str">
        <f t="shared" si="135"/>
        <v/>
      </c>
      <c r="U795" s="114"/>
      <c r="V795" s="115"/>
      <c r="W795" s="114"/>
      <c r="X795" s="114"/>
    </row>
    <row r="796" spans="2:24">
      <c r="B796" s="8">
        <f t="shared" si="139"/>
        <v>785</v>
      </c>
      <c r="J796" s="37"/>
      <c r="L796" s="51" t="str">
        <f t="shared" si="138"/>
        <v/>
      </c>
      <c r="M796" s="71" t="str">
        <f t="shared" si="136"/>
        <v/>
      </c>
      <c r="N796" s="71" t="str">
        <f t="shared" si="137"/>
        <v/>
      </c>
      <c r="O796" s="75" t="str">
        <f t="shared" si="134"/>
        <v/>
      </c>
      <c r="P796" s="71" t="str">
        <f t="shared" si="135"/>
        <v/>
      </c>
      <c r="U796" s="114"/>
      <c r="V796" s="115"/>
      <c r="W796" s="114"/>
      <c r="X796" s="114"/>
    </row>
    <row r="797" spans="2:24">
      <c r="B797" s="8">
        <f t="shared" si="139"/>
        <v>786</v>
      </c>
      <c r="J797" s="37"/>
      <c r="L797" s="51" t="str">
        <f t="shared" si="138"/>
        <v/>
      </c>
      <c r="M797" s="71" t="str">
        <f t="shared" si="136"/>
        <v/>
      </c>
      <c r="N797" s="71" t="str">
        <f t="shared" si="137"/>
        <v/>
      </c>
      <c r="O797" s="75" t="str">
        <f t="shared" si="134"/>
        <v/>
      </c>
      <c r="P797" s="71" t="str">
        <f t="shared" si="135"/>
        <v/>
      </c>
      <c r="U797" s="114"/>
      <c r="V797" s="115"/>
      <c r="W797" s="114"/>
      <c r="X797" s="114"/>
    </row>
    <row r="798" spans="2:24">
      <c r="B798" s="8">
        <f t="shared" si="139"/>
        <v>787</v>
      </c>
      <c r="J798" s="37"/>
      <c r="L798" s="51" t="str">
        <f t="shared" si="138"/>
        <v/>
      </c>
      <c r="M798" s="71" t="str">
        <f t="shared" si="136"/>
        <v/>
      </c>
      <c r="N798" s="71" t="str">
        <f t="shared" si="137"/>
        <v/>
      </c>
      <c r="O798" s="75" t="str">
        <f t="shared" si="134"/>
        <v/>
      </c>
      <c r="P798" s="71" t="str">
        <f t="shared" si="135"/>
        <v/>
      </c>
      <c r="U798" s="114"/>
      <c r="V798" s="115"/>
      <c r="W798" s="114"/>
      <c r="X798" s="114"/>
    </row>
    <row r="799" spans="2:24">
      <c r="B799" s="8">
        <f t="shared" si="139"/>
        <v>788</v>
      </c>
      <c r="J799" s="37"/>
      <c r="L799" s="51" t="str">
        <f t="shared" si="138"/>
        <v/>
      </c>
      <c r="M799" s="71" t="str">
        <f t="shared" si="136"/>
        <v/>
      </c>
      <c r="N799" s="71" t="str">
        <f t="shared" si="137"/>
        <v/>
      </c>
      <c r="O799" s="75" t="str">
        <f t="shared" si="134"/>
        <v/>
      </c>
      <c r="P799" s="71" t="str">
        <f t="shared" si="135"/>
        <v/>
      </c>
      <c r="U799" s="114"/>
      <c r="V799" s="115"/>
      <c r="W799" s="114"/>
      <c r="X799" s="114"/>
    </row>
    <row r="800" spans="2:24">
      <c r="B800" s="8">
        <f t="shared" si="139"/>
        <v>789</v>
      </c>
      <c r="J800" s="37"/>
      <c r="L800" s="51" t="str">
        <f t="shared" si="138"/>
        <v/>
      </c>
      <c r="M800" s="71" t="str">
        <f t="shared" si="136"/>
        <v/>
      </c>
      <c r="N800" s="71" t="str">
        <f t="shared" si="137"/>
        <v/>
      </c>
      <c r="O800" s="75" t="str">
        <f t="shared" si="134"/>
        <v/>
      </c>
      <c r="P800" s="71" t="str">
        <f t="shared" si="135"/>
        <v/>
      </c>
      <c r="U800" s="114"/>
      <c r="V800" s="115"/>
      <c r="W800" s="114"/>
      <c r="X800" s="114"/>
    </row>
    <row r="801" spans="2:24">
      <c r="B801" s="8">
        <f t="shared" si="139"/>
        <v>790</v>
      </c>
      <c r="J801" s="37"/>
      <c r="L801" s="51" t="str">
        <f t="shared" si="138"/>
        <v/>
      </c>
      <c r="M801" s="71" t="str">
        <f t="shared" si="136"/>
        <v/>
      </c>
      <c r="N801" s="71" t="str">
        <f t="shared" si="137"/>
        <v/>
      </c>
      <c r="O801" s="75" t="str">
        <f t="shared" si="134"/>
        <v/>
      </c>
      <c r="P801" s="71" t="str">
        <f t="shared" si="135"/>
        <v/>
      </c>
      <c r="U801" s="114"/>
      <c r="V801" s="115"/>
      <c r="W801" s="114"/>
      <c r="X801" s="114"/>
    </row>
    <row r="802" spans="2:24">
      <c r="B802" s="8">
        <f t="shared" si="139"/>
        <v>791</v>
      </c>
      <c r="J802" s="37"/>
      <c r="L802" s="51" t="str">
        <f t="shared" si="138"/>
        <v/>
      </c>
      <c r="M802" s="71" t="str">
        <f t="shared" si="136"/>
        <v/>
      </c>
      <c r="N802" s="71" t="str">
        <f t="shared" si="137"/>
        <v/>
      </c>
      <c r="O802" s="75" t="str">
        <f t="shared" si="134"/>
        <v/>
      </c>
      <c r="P802" s="71" t="str">
        <f t="shared" si="135"/>
        <v/>
      </c>
      <c r="U802" s="114"/>
      <c r="V802" s="115"/>
      <c r="W802" s="114"/>
      <c r="X802" s="114"/>
    </row>
    <row r="803" spans="2:24">
      <c r="B803" s="8">
        <f t="shared" si="139"/>
        <v>792</v>
      </c>
      <c r="J803" s="37"/>
      <c r="L803" s="51" t="str">
        <f t="shared" si="138"/>
        <v/>
      </c>
      <c r="M803" s="71" t="str">
        <f t="shared" si="136"/>
        <v/>
      </c>
      <c r="N803" s="71" t="str">
        <f t="shared" si="137"/>
        <v/>
      </c>
      <c r="O803" s="75" t="str">
        <f t="shared" si="134"/>
        <v/>
      </c>
      <c r="P803" s="71" t="str">
        <f t="shared" si="135"/>
        <v/>
      </c>
      <c r="U803" s="114"/>
      <c r="V803" s="115"/>
      <c r="W803" s="114"/>
      <c r="X803" s="114"/>
    </row>
    <row r="804" spans="2:24">
      <c r="B804" s="8">
        <f t="shared" si="139"/>
        <v>793</v>
      </c>
      <c r="J804" s="37"/>
      <c r="L804" s="51" t="str">
        <f t="shared" si="138"/>
        <v/>
      </c>
      <c r="M804" s="71" t="str">
        <f t="shared" si="136"/>
        <v/>
      </c>
      <c r="N804" s="71" t="str">
        <f t="shared" si="137"/>
        <v/>
      </c>
      <c r="O804" s="75" t="str">
        <f t="shared" si="134"/>
        <v/>
      </c>
      <c r="P804" s="71" t="str">
        <f t="shared" si="135"/>
        <v/>
      </c>
      <c r="U804" s="114"/>
      <c r="V804" s="115"/>
      <c r="W804" s="114"/>
      <c r="X804" s="114"/>
    </row>
    <row r="805" spans="2:24">
      <c r="B805" s="8">
        <f t="shared" si="139"/>
        <v>794</v>
      </c>
      <c r="J805" s="37"/>
      <c r="L805" s="51" t="str">
        <f t="shared" si="138"/>
        <v/>
      </c>
      <c r="M805" s="71" t="str">
        <f t="shared" si="136"/>
        <v/>
      </c>
      <c r="N805" s="71" t="str">
        <f t="shared" si="137"/>
        <v/>
      </c>
      <c r="O805" s="75" t="str">
        <f t="shared" si="134"/>
        <v/>
      </c>
      <c r="P805" s="71" t="str">
        <f t="shared" si="135"/>
        <v/>
      </c>
      <c r="U805" s="114"/>
      <c r="V805" s="115"/>
      <c r="W805" s="114"/>
      <c r="X805" s="114"/>
    </row>
    <row r="806" spans="2:24">
      <c r="B806" s="8">
        <f t="shared" si="139"/>
        <v>795</v>
      </c>
      <c r="J806" s="37"/>
      <c r="L806" s="51" t="str">
        <f t="shared" si="138"/>
        <v/>
      </c>
      <c r="M806" s="71" t="str">
        <f t="shared" si="136"/>
        <v/>
      </c>
      <c r="N806" s="71" t="str">
        <f t="shared" si="137"/>
        <v/>
      </c>
      <c r="O806" s="75" t="str">
        <f t="shared" si="134"/>
        <v/>
      </c>
      <c r="P806" s="71" t="str">
        <f t="shared" si="135"/>
        <v/>
      </c>
      <c r="U806" s="114"/>
      <c r="V806" s="115"/>
      <c r="W806" s="114"/>
      <c r="X806" s="114"/>
    </row>
    <row r="807" spans="2:24">
      <c r="B807" s="8">
        <f t="shared" si="139"/>
        <v>796</v>
      </c>
      <c r="J807" s="37"/>
      <c r="L807" s="51" t="str">
        <f t="shared" si="138"/>
        <v/>
      </c>
      <c r="M807" s="71" t="str">
        <f t="shared" si="136"/>
        <v/>
      </c>
      <c r="N807" s="71" t="str">
        <f t="shared" si="137"/>
        <v/>
      </c>
      <c r="O807" s="75" t="str">
        <f t="shared" si="134"/>
        <v/>
      </c>
      <c r="P807" s="71" t="str">
        <f t="shared" si="135"/>
        <v/>
      </c>
      <c r="U807" s="114"/>
      <c r="V807" s="115"/>
      <c r="W807" s="114"/>
      <c r="X807" s="114"/>
    </row>
    <row r="808" spans="2:24">
      <c r="B808" s="8">
        <f t="shared" si="139"/>
        <v>797</v>
      </c>
      <c r="J808" s="37"/>
      <c r="L808" s="51" t="str">
        <f t="shared" si="138"/>
        <v/>
      </c>
      <c r="M808" s="71" t="str">
        <f t="shared" si="136"/>
        <v/>
      </c>
      <c r="N808" s="71" t="str">
        <f t="shared" si="137"/>
        <v/>
      </c>
      <c r="O808" s="75" t="str">
        <f t="shared" si="134"/>
        <v/>
      </c>
      <c r="P808" s="71" t="str">
        <f t="shared" si="135"/>
        <v/>
      </c>
      <c r="U808" s="114"/>
      <c r="V808" s="115"/>
      <c r="W808" s="114"/>
      <c r="X808" s="114"/>
    </row>
    <row r="809" spans="2:24">
      <c r="B809" s="8">
        <f t="shared" si="139"/>
        <v>798</v>
      </c>
      <c r="J809" s="37"/>
      <c r="L809" s="51" t="str">
        <f t="shared" si="138"/>
        <v/>
      </c>
      <c r="M809" s="71" t="str">
        <f t="shared" si="136"/>
        <v/>
      </c>
      <c r="N809" s="71" t="str">
        <f t="shared" si="137"/>
        <v/>
      </c>
      <c r="O809" s="75" t="str">
        <f t="shared" si="134"/>
        <v/>
      </c>
      <c r="P809" s="71" t="str">
        <f t="shared" si="135"/>
        <v/>
      </c>
      <c r="U809" s="114"/>
      <c r="V809" s="115"/>
      <c r="W809" s="114"/>
      <c r="X809" s="114"/>
    </row>
    <row r="810" spans="2:24">
      <c r="B810" s="8">
        <f t="shared" si="139"/>
        <v>799</v>
      </c>
      <c r="J810" s="37"/>
      <c r="L810" s="51" t="str">
        <f t="shared" si="138"/>
        <v/>
      </c>
      <c r="M810" s="71" t="str">
        <f t="shared" si="136"/>
        <v/>
      </c>
      <c r="N810" s="71" t="str">
        <f t="shared" si="137"/>
        <v/>
      </c>
      <c r="O810" s="75" t="str">
        <f t="shared" si="134"/>
        <v/>
      </c>
      <c r="P810" s="71" t="str">
        <f t="shared" si="135"/>
        <v/>
      </c>
      <c r="U810" s="114"/>
      <c r="V810" s="115"/>
      <c r="W810" s="114"/>
      <c r="X810" s="114"/>
    </row>
    <row r="811" spans="2:24">
      <c r="B811" s="8">
        <f t="shared" si="139"/>
        <v>800</v>
      </c>
      <c r="J811" s="37"/>
      <c r="L811" s="51" t="str">
        <f t="shared" si="138"/>
        <v/>
      </c>
      <c r="M811" s="71" t="str">
        <f t="shared" si="136"/>
        <v/>
      </c>
      <c r="N811" s="71" t="str">
        <f t="shared" si="137"/>
        <v/>
      </c>
      <c r="O811" s="75" t="str">
        <f t="shared" si="134"/>
        <v/>
      </c>
      <c r="P811" s="71" t="str">
        <f t="shared" si="135"/>
        <v/>
      </c>
      <c r="U811" s="114"/>
      <c r="V811" s="115"/>
      <c r="W811" s="114"/>
      <c r="X811" s="114"/>
    </row>
    <row r="812" spans="2:24">
      <c r="B812" s="8">
        <f t="shared" si="139"/>
        <v>801</v>
      </c>
      <c r="J812" s="37"/>
      <c r="L812" s="51" t="str">
        <f t="shared" si="138"/>
        <v/>
      </c>
      <c r="M812" s="71" t="str">
        <f t="shared" si="136"/>
        <v/>
      </c>
      <c r="N812" s="71" t="str">
        <f t="shared" si="137"/>
        <v/>
      </c>
      <c r="O812" s="75" t="str">
        <f t="shared" si="134"/>
        <v/>
      </c>
      <c r="P812" s="71" t="str">
        <f t="shared" si="135"/>
        <v/>
      </c>
      <c r="U812" s="114"/>
      <c r="V812" s="115"/>
      <c r="W812" s="114"/>
      <c r="X812" s="114"/>
    </row>
    <row r="813" spans="2:24">
      <c r="B813" s="8">
        <f t="shared" si="139"/>
        <v>802</v>
      </c>
      <c r="J813" s="37"/>
      <c r="L813" s="51" t="str">
        <f t="shared" si="138"/>
        <v/>
      </c>
      <c r="M813" s="71" t="str">
        <f t="shared" si="136"/>
        <v/>
      </c>
      <c r="N813" s="71" t="str">
        <f t="shared" si="137"/>
        <v/>
      </c>
      <c r="O813" s="75" t="str">
        <f t="shared" si="134"/>
        <v/>
      </c>
      <c r="P813" s="71" t="str">
        <f t="shared" si="135"/>
        <v/>
      </c>
      <c r="U813" s="114"/>
      <c r="V813" s="115"/>
      <c r="W813" s="114"/>
      <c r="X813" s="114"/>
    </row>
    <row r="814" spans="2:24">
      <c r="B814" s="8">
        <f t="shared" si="139"/>
        <v>803</v>
      </c>
      <c r="J814" s="37"/>
      <c r="L814" s="51" t="str">
        <f t="shared" si="138"/>
        <v/>
      </c>
      <c r="M814" s="71" t="str">
        <f t="shared" si="136"/>
        <v/>
      </c>
      <c r="N814" s="71" t="str">
        <f t="shared" si="137"/>
        <v/>
      </c>
      <c r="O814" s="75" t="str">
        <f t="shared" si="134"/>
        <v/>
      </c>
      <c r="P814" s="71" t="str">
        <f t="shared" si="135"/>
        <v/>
      </c>
      <c r="U814" s="114"/>
      <c r="V814" s="115"/>
      <c r="W814" s="114"/>
      <c r="X814" s="114"/>
    </row>
    <row r="815" spans="2:24">
      <c r="B815" s="8">
        <f t="shared" si="139"/>
        <v>804</v>
      </c>
      <c r="J815" s="37"/>
      <c r="L815" s="51" t="str">
        <f t="shared" si="138"/>
        <v/>
      </c>
      <c r="M815" s="71" t="str">
        <f t="shared" si="136"/>
        <v/>
      </c>
      <c r="N815" s="71" t="str">
        <f t="shared" si="137"/>
        <v/>
      </c>
      <c r="O815" s="75" t="str">
        <f t="shared" si="134"/>
        <v/>
      </c>
      <c r="P815" s="71" t="str">
        <f t="shared" si="135"/>
        <v/>
      </c>
      <c r="U815" s="114"/>
      <c r="V815" s="115"/>
      <c r="W815" s="114"/>
      <c r="X815" s="114"/>
    </row>
    <row r="816" spans="2:24">
      <c r="B816" s="8">
        <f t="shared" si="139"/>
        <v>805</v>
      </c>
      <c r="J816" s="37"/>
      <c r="L816" s="51" t="str">
        <f t="shared" si="138"/>
        <v/>
      </c>
      <c r="M816" s="71" t="str">
        <f t="shared" si="136"/>
        <v/>
      </c>
      <c r="N816" s="71" t="str">
        <f t="shared" si="137"/>
        <v/>
      </c>
      <c r="O816" s="75" t="str">
        <f t="shared" si="134"/>
        <v/>
      </c>
      <c r="P816" s="71" t="str">
        <f t="shared" si="135"/>
        <v/>
      </c>
      <c r="U816" s="114"/>
      <c r="V816" s="115"/>
      <c r="W816" s="114"/>
      <c r="X816" s="114"/>
    </row>
    <row r="817" spans="2:24">
      <c r="B817" s="8">
        <f t="shared" si="139"/>
        <v>806</v>
      </c>
      <c r="J817" s="37"/>
      <c r="L817" s="51" t="str">
        <f t="shared" si="138"/>
        <v/>
      </c>
      <c r="M817" s="71" t="str">
        <f t="shared" si="136"/>
        <v/>
      </c>
      <c r="N817" s="71" t="str">
        <f t="shared" si="137"/>
        <v/>
      </c>
      <c r="O817" s="75" t="str">
        <f t="shared" ref="O817:O880" si="140">IF(M817&lt;&gt;"",Q$4,"")</f>
        <v/>
      </c>
      <c r="P817" s="71" t="str">
        <f t="shared" ref="P817:P880" si="141">IF(N817&lt;&gt;"",Q$6,"")</f>
        <v/>
      </c>
      <c r="U817" s="114"/>
      <c r="V817" s="115"/>
      <c r="W817" s="114"/>
      <c r="X817" s="114"/>
    </row>
    <row r="818" spans="2:24">
      <c r="B818" s="8">
        <f t="shared" si="139"/>
        <v>807</v>
      </c>
      <c r="J818" s="37"/>
      <c r="L818" s="51" t="str">
        <f t="shared" si="138"/>
        <v/>
      </c>
      <c r="M818" s="71" t="str">
        <f t="shared" si="136"/>
        <v/>
      </c>
      <c r="N818" s="71" t="str">
        <f t="shared" si="137"/>
        <v/>
      </c>
      <c r="O818" s="75" t="str">
        <f t="shared" si="140"/>
        <v/>
      </c>
      <c r="P818" s="71" t="str">
        <f t="shared" si="141"/>
        <v/>
      </c>
      <c r="U818" s="114"/>
      <c r="V818" s="115"/>
      <c r="W818" s="114"/>
      <c r="X818" s="114"/>
    </row>
    <row r="819" spans="2:24">
      <c r="B819" s="8">
        <f t="shared" si="139"/>
        <v>808</v>
      </c>
      <c r="J819" s="37"/>
      <c r="L819" s="51" t="str">
        <f t="shared" si="138"/>
        <v/>
      </c>
      <c r="M819" s="71" t="str">
        <f t="shared" si="136"/>
        <v/>
      </c>
      <c r="N819" s="71" t="str">
        <f t="shared" si="137"/>
        <v/>
      </c>
      <c r="O819" s="75" t="str">
        <f t="shared" si="140"/>
        <v/>
      </c>
      <c r="P819" s="71" t="str">
        <f t="shared" si="141"/>
        <v/>
      </c>
      <c r="U819" s="114"/>
      <c r="V819" s="115"/>
      <c r="W819" s="114"/>
      <c r="X819" s="114"/>
    </row>
    <row r="820" spans="2:24">
      <c r="B820" s="8">
        <f t="shared" si="139"/>
        <v>809</v>
      </c>
      <c r="J820" s="37"/>
      <c r="L820" s="51" t="str">
        <f t="shared" si="138"/>
        <v/>
      </c>
      <c r="M820" s="71" t="str">
        <f t="shared" si="136"/>
        <v/>
      </c>
      <c r="N820" s="71" t="str">
        <f t="shared" si="137"/>
        <v/>
      </c>
      <c r="O820" s="75" t="str">
        <f t="shared" si="140"/>
        <v/>
      </c>
      <c r="P820" s="71" t="str">
        <f t="shared" si="141"/>
        <v/>
      </c>
      <c r="U820" s="114"/>
      <c r="V820" s="115"/>
      <c r="W820" s="114"/>
      <c r="X820" s="114"/>
    </row>
    <row r="821" spans="2:24">
      <c r="B821" s="8">
        <f t="shared" si="139"/>
        <v>810</v>
      </c>
      <c r="J821" s="37"/>
      <c r="L821" s="51" t="str">
        <f t="shared" si="138"/>
        <v/>
      </c>
      <c r="M821" s="71" t="str">
        <f t="shared" si="136"/>
        <v/>
      </c>
      <c r="N821" s="71" t="str">
        <f t="shared" si="137"/>
        <v/>
      </c>
      <c r="O821" s="75" t="str">
        <f t="shared" si="140"/>
        <v/>
      </c>
      <c r="P821" s="71" t="str">
        <f t="shared" si="141"/>
        <v/>
      </c>
      <c r="U821" s="114"/>
      <c r="V821" s="115"/>
      <c r="W821" s="114"/>
      <c r="X821" s="114"/>
    </row>
    <row r="822" spans="2:24">
      <c r="B822" s="8">
        <f t="shared" si="139"/>
        <v>811</v>
      </c>
      <c r="J822" s="37"/>
      <c r="L822" s="51" t="str">
        <f t="shared" si="138"/>
        <v/>
      </c>
      <c r="M822" s="71" t="str">
        <f t="shared" si="136"/>
        <v/>
      </c>
      <c r="N822" s="71" t="str">
        <f t="shared" si="137"/>
        <v/>
      </c>
      <c r="O822" s="75" t="str">
        <f t="shared" si="140"/>
        <v/>
      </c>
      <c r="P822" s="71" t="str">
        <f t="shared" si="141"/>
        <v/>
      </c>
      <c r="U822" s="114"/>
      <c r="V822" s="115"/>
      <c r="W822" s="114"/>
      <c r="X822" s="114"/>
    </row>
    <row r="823" spans="2:24">
      <c r="B823" s="8">
        <f t="shared" si="139"/>
        <v>812</v>
      </c>
      <c r="J823" s="37"/>
      <c r="L823" s="51" t="str">
        <f t="shared" si="138"/>
        <v/>
      </c>
      <c r="M823" s="71" t="str">
        <f t="shared" si="136"/>
        <v/>
      </c>
      <c r="N823" s="71" t="str">
        <f t="shared" si="137"/>
        <v/>
      </c>
      <c r="O823" s="75" t="str">
        <f t="shared" si="140"/>
        <v/>
      </c>
      <c r="P823" s="71" t="str">
        <f t="shared" si="141"/>
        <v/>
      </c>
      <c r="U823" s="114"/>
      <c r="V823" s="115"/>
      <c r="W823" s="114"/>
      <c r="X823" s="114"/>
    </row>
    <row r="824" spans="2:24">
      <c r="B824" s="8">
        <f t="shared" si="139"/>
        <v>813</v>
      </c>
      <c r="J824" s="37"/>
      <c r="L824" s="51" t="str">
        <f t="shared" si="138"/>
        <v/>
      </c>
      <c r="M824" s="71" t="str">
        <f t="shared" si="136"/>
        <v/>
      </c>
      <c r="N824" s="71" t="str">
        <f t="shared" si="137"/>
        <v/>
      </c>
      <c r="O824" s="75" t="str">
        <f t="shared" si="140"/>
        <v/>
      </c>
      <c r="P824" s="71" t="str">
        <f t="shared" si="141"/>
        <v/>
      </c>
      <c r="U824" s="114"/>
      <c r="V824" s="115"/>
      <c r="W824" s="114"/>
      <c r="X824" s="114"/>
    </row>
    <row r="825" spans="2:24">
      <c r="B825" s="8">
        <f t="shared" si="139"/>
        <v>814</v>
      </c>
      <c r="J825" s="37"/>
      <c r="L825" s="51" t="str">
        <f t="shared" si="138"/>
        <v/>
      </c>
      <c r="M825" s="71" t="str">
        <f t="shared" si="136"/>
        <v/>
      </c>
      <c r="N825" s="71" t="str">
        <f t="shared" si="137"/>
        <v/>
      </c>
      <c r="O825" s="75" t="str">
        <f t="shared" si="140"/>
        <v/>
      </c>
      <c r="P825" s="71" t="str">
        <f t="shared" si="141"/>
        <v/>
      </c>
      <c r="U825" s="114"/>
      <c r="V825" s="115"/>
      <c r="W825" s="114"/>
      <c r="X825" s="114"/>
    </row>
    <row r="826" spans="2:24">
      <c r="B826" s="8">
        <f t="shared" si="139"/>
        <v>815</v>
      </c>
      <c r="J826" s="37"/>
      <c r="L826" s="51" t="str">
        <f t="shared" si="138"/>
        <v/>
      </c>
      <c r="M826" s="71" t="str">
        <f t="shared" si="136"/>
        <v/>
      </c>
      <c r="N826" s="71" t="str">
        <f t="shared" si="137"/>
        <v/>
      </c>
      <c r="O826" s="75" t="str">
        <f t="shared" si="140"/>
        <v/>
      </c>
      <c r="P826" s="71" t="str">
        <f t="shared" si="141"/>
        <v/>
      </c>
      <c r="U826" s="114"/>
      <c r="V826" s="115"/>
      <c r="W826" s="114"/>
      <c r="X826" s="114"/>
    </row>
    <row r="827" spans="2:24">
      <c r="B827" s="8">
        <f t="shared" si="139"/>
        <v>816</v>
      </c>
      <c r="J827" s="37"/>
      <c r="L827" s="51" t="str">
        <f t="shared" si="138"/>
        <v/>
      </c>
      <c r="M827" s="71" t="str">
        <f t="shared" si="136"/>
        <v/>
      </c>
      <c r="N827" s="71" t="str">
        <f t="shared" si="137"/>
        <v/>
      </c>
      <c r="O827" s="75" t="str">
        <f t="shared" si="140"/>
        <v/>
      </c>
      <c r="P827" s="71" t="str">
        <f t="shared" si="141"/>
        <v/>
      </c>
      <c r="U827" s="114"/>
      <c r="V827" s="115"/>
      <c r="W827" s="114"/>
      <c r="X827" s="114"/>
    </row>
    <row r="828" spans="2:24">
      <c r="B828" s="8">
        <f t="shared" si="139"/>
        <v>817</v>
      </c>
      <c r="J828" s="37"/>
      <c r="L828" s="51" t="str">
        <f t="shared" si="138"/>
        <v/>
      </c>
      <c r="M828" s="71" t="str">
        <f t="shared" si="136"/>
        <v/>
      </c>
      <c r="N828" s="71" t="str">
        <f t="shared" si="137"/>
        <v/>
      </c>
      <c r="O828" s="75" t="str">
        <f t="shared" si="140"/>
        <v/>
      </c>
      <c r="P828" s="71" t="str">
        <f t="shared" si="141"/>
        <v/>
      </c>
      <c r="U828" s="114"/>
      <c r="V828" s="115"/>
      <c r="W828" s="114"/>
      <c r="X828" s="114"/>
    </row>
    <row r="829" spans="2:24">
      <c r="B829" s="8">
        <f t="shared" si="139"/>
        <v>818</v>
      </c>
      <c r="J829" s="37"/>
      <c r="L829" s="51" t="str">
        <f t="shared" si="138"/>
        <v/>
      </c>
      <c r="M829" s="71" t="str">
        <f t="shared" si="136"/>
        <v/>
      </c>
      <c r="N829" s="71" t="str">
        <f t="shared" si="137"/>
        <v/>
      </c>
      <c r="O829" s="75" t="str">
        <f t="shared" si="140"/>
        <v/>
      </c>
      <c r="P829" s="71" t="str">
        <f t="shared" si="141"/>
        <v/>
      </c>
      <c r="U829" s="114"/>
      <c r="V829" s="115"/>
      <c r="W829" s="114"/>
      <c r="X829" s="114"/>
    </row>
    <row r="830" spans="2:24">
      <c r="B830" s="8">
        <f t="shared" si="139"/>
        <v>819</v>
      </c>
      <c r="J830" s="37"/>
      <c r="L830" s="51" t="str">
        <f t="shared" si="138"/>
        <v/>
      </c>
      <c r="M830" s="71" t="str">
        <f t="shared" si="136"/>
        <v/>
      </c>
      <c r="N830" s="71" t="str">
        <f t="shared" si="137"/>
        <v/>
      </c>
      <c r="O830" s="75" t="str">
        <f t="shared" si="140"/>
        <v/>
      </c>
      <c r="P830" s="71" t="str">
        <f t="shared" si="141"/>
        <v/>
      </c>
      <c r="U830" s="114"/>
      <c r="V830" s="115"/>
      <c r="W830" s="114"/>
      <c r="X830" s="114"/>
    </row>
    <row r="831" spans="2:24">
      <c r="B831" s="8">
        <f t="shared" si="139"/>
        <v>820</v>
      </c>
      <c r="J831" s="37"/>
      <c r="L831" s="51" t="str">
        <f t="shared" si="138"/>
        <v/>
      </c>
      <c r="M831" s="71" t="str">
        <f t="shared" si="136"/>
        <v/>
      </c>
      <c r="N831" s="71" t="str">
        <f t="shared" si="137"/>
        <v/>
      </c>
      <c r="O831" s="75" t="str">
        <f t="shared" si="140"/>
        <v/>
      </c>
      <c r="P831" s="71" t="str">
        <f t="shared" si="141"/>
        <v/>
      </c>
      <c r="U831" s="114"/>
      <c r="V831" s="115"/>
      <c r="W831" s="114"/>
      <c r="X831" s="114"/>
    </row>
    <row r="832" spans="2:24">
      <c r="B832" s="8">
        <f t="shared" si="139"/>
        <v>821</v>
      </c>
      <c r="J832" s="37"/>
      <c r="L832" s="51" t="str">
        <f t="shared" si="138"/>
        <v/>
      </c>
      <c r="M832" s="71" t="str">
        <f t="shared" si="136"/>
        <v/>
      </c>
      <c r="N832" s="71" t="str">
        <f t="shared" si="137"/>
        <v/>
      </c>
      <c r="O832" s="75" t="str">
        <f t="shared" si="140"/>
        <v/>
      </c>
      <c r="P832" s="71" t="str">
        <f t="shared" si="141"/>
        <v/>
      </c>
      <c r="U832" s="114"/>
      <c r="V832" s="115"/>
      <c r="W832" s="114"/>
      <c r="X832" s="114"/>
    </row>
    <row r="833" spans="2:24">
      <c r="B833" s="8">
        <f t="shared" si="139"/>
        <v>822</v>
      </c>
      <c r="J833" s="37"/>
      <c r="L833" s="51" t="str">
        <f t="shared" si="138"/>
        <v/>
      </c>
      <c r="M833" s="71" t="str">
        <f t="shared" si="136"/>
        <v/>
      </c>
      <c r="N833" s="71" t="str">
        <f t="shared" si="137"/>
        <v/>
      </c>
      <c r="O833" s="75" t="str">
        <f t="shared" si="140"/>
        <v/>
      </c>
      <c r="P833" s="71" t="str">
        <f t="shared" si="141"/>
        <v/>
      </c>
      <c r="U833" s="114"/>
      <c r="V833" s="115"/>
      <c r="W833" s="114"/>
      <c r="X833" s="114"/>
    </row>
    <row r="834" spans="2:24">
      <c r="B834" s="8">
        <f t="shared" si="139"/>
        <v>823</v>
      </c>
      <c r="J834" s="37"/>
      <c r="L834" s="51" t="str">
        <f t="shared" si="138"/>
        <v/>
      </c>
      <c r="M834" s="71" t="str">
        <f t="shared" si="136"/>
        <v/>
      </c>
      <c r="N834" s="71" t="str">
        <f t="shared" si="137"/>
        <v/>
      </c>
      <c r="O834" s="75" t="str">
        <f t="shared" si="140"/>
        <v/>
      </c>
      <c r="P834" s="71" t="str">
        <f t="shared" si="141"/>
        <v/>
      </c>
      <c r="U834" s="114"/>
      <c r="V834" s="115"/>
      <c r="W834" s="114"/>
      <c r="X834" s="114"/>
    </row>
    <row r="835" spans="2:24">
      <c r="B835" s="8">
        <f t="shared" si="139"/>
        <v>824</v>
      </c>
      <c r="J835" s="37"/>
      <c r="L835" s="51" t="str">
        <f t="shared" si="138"/>
        <v/>
      </c>
      <c r="M835" s="71" t="str">
        <f t="shared" si="136"/>
        <v/>
      </c>
      <c r="N835" s="71" t="str">
        <f t="shared" si="137"/>
        <v/>
      </c>
      <c r="O835" s="75" t="str">
        <f t="shared" si="140"/>
        <v/>
      </c>
      <c r="P835" s="71" t="str">
        <f t="shared" si="141"/>
        <v/>
      </c>
      <c r="U835" s="114"/>
      <c r="V835" s="115"/>
      <c r="W835" s="114"/>
      <c r="X835" s="114"/>
    </row>
    <row r="836" spans="2:24">
      <c r="B836" s="8">
        <f t="shared" si="139"/>
        <v>825</v>
      </c>
      <c r="J836" s="37"/>
      <c r="L836" s="51" t="str">
        <f t="shared" si="138"/>
        <v/>
      </c>
      <c r="M836" s="71" t="str">
        <f t="shared" si="136"/>
        <v/>
      </c>
      <c r="N836" s="71" t="str">
        <f t="shared" si="137"/>
        <v/>
      </c>
      <c r="O836" s="75" t="str">
        <f t="shared" si="140"/>
        <v/>
      </c>
      <c r="P836" s="71" t="str">
        <f t="shared" si="141"/>
        <v/>
      </c>
      <c r="U836" s="114"/>
      <c r="V836" s="115"/>
      <c r="W836" s="114"/>
      <c r="X836" s="114"/>
    </row>
    <row r="837" spans="2:24">
      <c r="B837" s="8">
        <f t="shared" si="139"/>
        <v>826</v>
      </c>
      <c r="J837" s="37"/>
      <c r="L837" s="51" t="str">
        <f t="shared" si="138"/>
        <v/>
      </c>
      <c r="M837" s="71" t="str">
        <f t="shared" si="136"/>
        <v/>
      </c>
      <c r="N837" s="71" t="str">
        <f t="shared" si="137"/>
        <v/>
      </c>
      <c r="O837" s="75" t="str">
        <f t="shared" si="140"/>
        <v/>
      </c>
      <c r="P837" s="71" t="str">
        <f t="shared" si="141"/>
        <v/>
      </c>
      <c r="U837" s="114"/>
      <c r="V837" s="115"/>
      <c r="W837" s="114"/>
      <c r="X837" s="114"/>
    </row>
    <row r="838" spans="2:24">
      <c r="B838" s="8">
        <f t="shared" si="139"/>
        <v>827</v>
      </c>
      <c r="J838" s="37"/>
      <c r="L838" s="51" t="str">
        <f t="shared" si="138"/>
        <v/>
      </c>
      <c r="M838" s="71" t="str">
        <f t="shared" si="136"/>
        <v/>
      </c>
      <c r="N838" s="71" t="str">
        <f t="shared" si="137"/>
        <v/>
      </c>
      <c r="O838" s="75" t="str">
        <f t="shared" si="140"/>
        <v/>
      </c>
      <c r="P838" s="71" t="str">
        <f t="shared" si="141"/>
        <v/>
      </c>
      <c r="U838" s="114"/>
      <c r="V838" s="115"/>
      <c r="W838" s="114"/>
      <c r="X838" s="114"/>
    </row>
    <row r="839" spans="2:24">
      <c r="B839" s="8">
        <f t="shared" si="139"/>
        <v>828</v>
      </c>
      <c r="J839" s="37"/>
      <c r="L839" s="51" t="str">
        <f t="shared" si="138"/>
        <v/>
      </c>
      <c r="M839" s="71" t="str">
        <f t="shared" si="136"/>
        <v/>
      </c>
      <c r="N839" s="71" t="str">
        <f t="shared" si="137"/>
        <v/>
      </c>
      <c r="O839" s="75" t="str">
        <f t="shared" si="140"/>
        <v/>
      </c>
      <c r="P839" s="71" t="str">
        <f t="shared" si="141"/>
        <v/>
      </c>
      <c r="U839" s="114"/>
      <c r="V839" s="115"/>
      <c r="W839" s="114"/>
      <c r="X839" s="114"/>
    </row>
    <row r="840" spans="2:24">
      <c r="B840" s="8">
        <f t="shared" si="139"/>
        <v>829</v>
      </c>
      <c r="J840" s="37"/>
      <c r="L840" s="51" t="str">
        <f t="shared" si="138"/>
        <v/>
      </c>
      <c r="M840" s="71" t="str">
        <f t="shared" si="136"/>
        <v/>
      </c>
      <c r="N840" s="71" t="str">
        <f t="shared" si="137"/>
        <v/>
      </c>
      <c r="O840" s="75" t="str">
        <f t="shared" si="140"/>
        <v/>
      </c>
      <c r="P840" s="71" t="str">
        <f t="shared" si="141"/>
        <v/>
      </c>
      <c r="U840" s="114"/>
      <c r="V840" s="115"/>
      <c r="W840" s="114"/>
      <c r="X840" s="114"/>
    </row>
    <row r="841" spans="2:24">
      <c r="B841" s="8">
        <f t="shared" si="139"/>
        <v>830</v>
      </c>
      <c r="J841" s="37"/>
      <c r="L841" s="51" t="str">
        <f t="shared" si="138"/>
        <v/>
      </c>
      <c r="M841" s="71" t="str">
        <f t="shared" si="136"/>
        <v/>
      </c>
      <c r="N841" s="71" t="str">
        <f t="shared" si="137"/>
        <v/>
      </c>
      <c r="O841" s="75" t="str">
        <f t="shared" si="140"/>
        <v/>
      </c>
      <c r="P841" s="71" t="str">
        <f t="shared" si="141"/>
        <v/>
      </c>
      <c r="U841" s="114"/>
      <c r="V841" s="115"/>
      <c r="W841" s="114"/>
      <c r="X841" s="114"/>
    </row>
    <row r="842" spans="2:24">
      <c r="B842" s="8">
        <f t="shared" si="139"/>
        <v>831</v>
      </c>
      <c r="J842" s="37"/>
      <c r="L842" s="51" t="str">
        <f t="shared" si="138"/>
        <v/>
      </c>
      <c r="M842" s="71" t="str">
        <f t="shared" ref="M842:M905" si="142">IF($L842&gt;0,$L842,"")</f>
        <v/>
      </c>
      <c r="N842" s="71" t="str">
        <f t="shared" ref="N842:N905" si="143">IF($L842&lt;0,$L842,"")</f>
        <v/>
      </c>
      <c r="O842" s="75" t="str">
        <f t="shared" si="140"/>
        <v/>
      </c>
      <c r="P842" s="71" t="str">
        <f t="shared" si="141"/>
        <v/>
      </c>
      <c r="U842" s="114"/>
      <c r="V842" s="115"/>
      <c r="W842" s="114"/>
      <c r="X842" s="114"/>
    </row>
    <row r="843" spans="2:24">
      <c r="B843" s="8">
        <f t="shared" si="139"/>
        <v>832</v>
      </c>
      <c r="J843" s="37"/>
      <c r="L843" s="51" t="str">
        <f t="shared" ref="L843:L906" si="144">IF(H843&lt;&gt;"",J843/J842-1,"")</f>
        <v/>
      </c>
      <c r="M843" s="71" t="str">
        <f t="shared" si="142"/>
        <v/>
      </c>
      <c r="N843" s="71" t="str">
        <f t="shared" si="143"/>
        <v/>
      </c>
      <c r="O843" s="75" t="str">
        <f t="shared" si="140"/>
        <v/>
      </c>
      <c r="P843" s="71" t="str">
        <f t="shared" si="141"/>
        <v/>
      </c>
      <c r="U843" s="114"/>
      <c r="V843" s="115"/>
      <c r="W843" s="114"/>
      <c r="X843" s="114"/>
    </row>
    <row r="844" spans="2:24">
      <c r="B844" s="8">
        <f t="shared" si="139"/>
        <v>833</v>
      </c>
      <c r="J844" s="37"/>
      <c r="L844" s="51" t="str">
        <f t="shared" si="144"/>
        <v/>
      </c>
      <c r="M844" s="71" t="str">
        <f t="shared" si="142"/>
        <v/>
      </c>
      <c r="N844" s="71" t="str">
        <f t="shared" si="143"/>
        <v/>
      </c>
      <c r="O844" s="75" t="str">
        <f t="shared" si="140"/>
        <v/>
      </c>
      <c r="P844" s="71" t="str">
        <f t="shared" si="141"/>
        <v/>
      </c>
      <c r="U844" s="114"/>
      <c r="V844" s="115"/>
      <c r="W844" s="114"/>
      <c r="X844" s="114"/>
    </row>
    <row r="845" spans="2:24">
      <c r="B845" s="8">
        <f t="shared" si="139"/>
        <v>834</v>
      </c>
      <c r="J845" s="37"/>
      <c r="L845" s="51" t="str">
        <f t="shared" si="144"/>
        <v/>
      </c>
      <c r="M845" s="71" t="str">
        <f t="shared" si="142"/>
        <v/>
      </c>
      <c r="N845" s="71" t="str">
        <f t="shared" si="143"/>
        <v/>
      </c>
      <c r="O845" s="75" t="str">
        <f t="shared" si="140"/>
        <v/>
      </c>
      <c r="P845" s="71" t="str">
        <f t="shared" si="141"/>
        <v/>
      </c>
      <c r="U845" s="114"/>
      <c r="V845" s="115"/>
      <c r="W845" s="114"/>
      <c r="X845" s="114"/>
    </row>
    <row r="846" spans="2:24">
      <c r="B846" s="8">
        <f t="shared" ref="B846:B909" si="145">1+B845</f>
        <v>835</v>
      </c>
      <c r="J846" s="37"/>
      <c r="L846" s="51" t="str">
        <f t="shared" si="144"/>
        <v/>
      </c>
      <c r="M846" s="71" t="str">
        <f t="shared" si="142"/>
        <v/>
      </c>
      <c r="N846" s="71" t="str">
        <f t="shared" si="143"/>
        <v/>
      </c>
      <c r="O846" s="75" t="str">
        <f t="shared" si="140"/>
        <v/>
      </c>
      <c r="P846" s="71" t="str">
        <f t="shared" si="141"/>
        <v/>
      </c>
      <c r="U846" s="114"/>
      <c r="V846" s="115"/>
      <c r="W846" s="114"/>
      <c r="X846" s="114"/>
    </row>
    <row r="847" spans="2:24">
      <c r="B847" s="8">
        <f t="shared" si="145"/>
        <v>836</v>
      </c>
      <c r="J847" s="37"/>
      <c r="L847" s="51" t="str">
        <f t="shared" si="144"/>
        <v/>
      </c>
      <c r="M847" s="71" t="str">
        <f t="shared" si="142"/>
        <v/>
      </c>
      <c r="N847" s="71" t="str">
        <f t="shared" si="143"/>
        <v/>
      </c>
      <c r="O847" s="75" t="str">
        <f t="shared" si="140"/>
        <v/>
      </c>
      <c r="P847" s="71" t="str">
        <f t="shared" si="141"/>
        <v/>
      </c>
      <c r="U847" s="114"/>
      <c r="V847" s="115"/>
      <c r="W847" s="114"/>
      <c r="X847" s="114"/>
    </row>
    <row r="848" spans="2:24">
      <c r="B848" s="8">
        <f t="shared" si="145"/>
        <v>837</v>
      </c>
      <c r="J848" s="37"/>
      <c r="L848" s="51" t="str">
        <f t="shared" si="144"/>
        <v/>
      </c>
      <c r="M848" s="71" t="str">
        <f t="shared" si="142"/>
        <v/>
      </c>
      <c r="N848" s="71" t="str">
        <f t="shared" si="143"/>
        <v/>
      </c>
      <c r="O848" s="75" t="str">
        <f t="shared" si="140"/>
        <v/>
      </c>
      <c r="P848" s="71" t="str">
        <f t="shared" si="141"/>
        <v/>
      </c>
      <c r="U848" s="114"/>
      <c r="V848" s="115"/>
      <c r="W848" s="114"/>
      <c r="X848" s="114"/>
    </row>
    <row r="849" spans="2:24">
      <c r="B849" s="8">
        <f t="shared" si="145"/>
        <v>838</v>
      </c>
      <c r="J849" s="37"/>
      <c r="L849" s="51" t="str">
        <f t="shared" si="144"/>
        <v/>
      </c>
      <c r="M849" s="71" t="str">
        <f t="shared" si="142"/>
        <v/>
      </c>
      <c r="N849" s="71" t="str">
        <f t="shared" si="143"/>
        <v/>
      </c>
      <c r="O849" s="75" t="str">
        <f t="shared" si="140"/>
        <v/>
      </c>
      <c r="P849" s="71" t="str">
        <f t="shared" si="141"/>
        <v/>
      </c>
      <c r="U849" s="114"/>
      <c r="V849" s="115"/>
      <c r="W849" s="114"/>
      <c r="X849" s="114"/>
    </row>
    <row r="850" spans="2:24">
      <c r="B850" s="8">
        <f t="shared" si="145"/>
        <v>839</v>
      </c>
      <c r="J850" s="37"/>
      <c r="L850" s="51" t="str">
        <f t="shared" si="144"/>
        <v/>
      </c>
      <c r="M850" s="71" t="str">
        <f t="shared" si="142"/>
        <v/>
      </c>
      <c r="N850" s="71" t="str">
        <f t="shared" si="143"/>
        <v/>
      </c>
      <c r="O850" s="75" t="str">
        <f t="shared" si="140"/>
        <v/>
      </c>
      <c r="P850" s="71" t="str">
        <f t="shared" si="141"/>
        <v/>
      </c>
      <c r="U850" s="114"/>
      <c r="V850" s="115"/>
      <c r="W850" s="114"/>
      <c r="X850" s="114"/>
    </row>
    <row r="851" spans="2:24">
      <c r="B851" s="8">
        <f t="shared" si="145"/>
        <v>840</v>
      </c>
      <c r="J851" s="37"/>
      <c r="L851" s="51" t="str">
        <f t="shared" si="144"/>
        <v/>
      </c>
      <c r="M851" s="71" t="str">
        <f t="shared" si="142"/>
        <v/>
      </c>
      <c r="N851" s="71" t="str">
        <f t="shared" si="143"/>
        <v/>
      </c>
      <c r="O851" s="75" t="str">
        <f t="shared" si="140"/>
        <v/>
      </c>
      <c r="P851" s="71" t="str">
        <f t="shared" si="141"/>
        <v/>
      </c>
      <c r="U851" s="114"/>
      <c r="V851" s="115"/>
      <c r="W851" s="114"/>
      <c r="X851" s="114"/>
    </row>
    <row r="852" spans="2:24">
      <c r="B852" s="8">
        <f t="shared" si="145"/>
        <v>841</v>
      </c>
      <c r="J852" s="37"/>
      <c r="L852" s="51" t="str">
        <f t="shared" si="144"/>
        <v/>
      </c>
      <c r="M852" s="71" t="str">
        <f t="shared" si="142"/>
        <v/>
      </c>
      <c r="N852" s="71" t="str">
        <f t="shared" si="143"/>
        <v/>
      </c>
      <c r="O852" s="75" t="str">
        <f t="shared" si="140"/>
        <v/>
      </c>
      <c r="P852" s="71" t="str">
        <f t="shared" si="141"/>
        <v/>
      </c>
      <c r="U852" s="114"/>
      <c r="V852" s="115"/>
      <c r="W852" s="114"/>
      <c r="X852" s="114"/>
    </row>
    <row r="853" spans="2:24">
      <c r="B853" s="8">
        <f t="shared" si="145"/>
        <v>842</v>
      </c>
      <c r="J853" s="37"/>
      <c r="L853" s="51" t="str">
        <f t="shared" si="144"/>
        <v/>
      </c>
      <c r="M853" s="71" t="str">
        <f t="shared" si="142"/>
        <v/>
      </c>
      <c r="N853" s="71" t="str">
        <f t="shared" si="143"/>
        <v/>
      </c>
      <c r="O853" s="75" t="str">
        <f t="shared" si="140"/>
        <v/>
      </c>
      <c r="P853" s="71" t="str">
        <f t="shared" si="141"/>
        <v/>
      </c>
      <c r="U853" s="114"/>
      <c r="V853" s="115"/>
      <c r="W853" s="114"/>
      <c r="X853" s="114"/>
    </row>
    <row r="854" spans="2:24">
      <c r="B854" s="8">
        <f t="shared" si="145"/>
        <v>843</v>
      </c>
      <c r="J854" s="37"/>
      <c r="L854" s="51" t="str">
        <f t="shared" si="144"/>
        <v/>
      </c>
      <c r="M854" s="71" t="str">
        <f t="shared" si="142"/>
        <v/>
      </c>
      <c r="N854" s="71" t="str">
        <f t="shared" si="143"/>
        <v/>
      </c>
      <c r="O854" s="75" t="str">
        <f t="shared" si="140"/>
        <v/>
      </c>
      <c r="P854" s="71" t="str">
        <f t="shared" si="141"/>
        <v/>
      </c>
      <c r="U854" s="114"/>
      <c r="V854" s="115"/>
      <c r="W854" s="114"/>
      <c r="X854" s="114"/>
    </row>
    <row r="855" spans="2:24">
      <c r="B855" s="8">
        <f t="shared" si="145"/>
        <v>844</v>
      </c>
      <c r="J855" s="37"/>
      <c r="L855" s="51" t="str">
        <f t="shared" si="144"/>
        <v/>
      </c>
      <c r="M855" s="71" t="str">
        <f t="shared" si="142"/>
        <v/>
      </c>
      <c r="N855" s="71" t="str">
        <f t="shared" si="143"/>
        <v/>
      </c>
      <c r="O855" s="75" t="str">
        <f t="shared" si="140"/>
        <v/>
      </c>
      <c r="P855" s="71" t="str">
        <f t="shared" si="141"/>
        <v/>
      </c>
      <c r="U855" s="114"/>
      <c r="V855" s="115"/>
      <c r="W855" s="114"/>
      <c r="X855" s="114"/>
    </row>
    <row r="856" spans="2:24">
      <c r="B856" s="8">
        <f t="shared" si="145"/>
        <v>845</v>
      </c>
      <c r="J856" s="37"/>
      <c r="L856" s="51" t="str">
        <f t="shared" si="144"/>
        <v/>
      </c>
      <c r="M856" s="71" t="str">
        <f t="shared" si="142"/>
        <v/>
      </c>
      <c r="N856" s="71" t="str">
        <f t="shared" si="143"/>
        <v/>
      </c>
      <c r="O856" s="75" t="str">
        <f t="shared" si="140"/>
        <v/>
      </c>
      <c r="P856" s="71" t="str">
        <f t="shared" si="141"/>
        <v/>
      </c>
      <c r="U856" s="114"/>
      <c r="V856" s="115"/>
      <c r="W856" s="114"/>
      <c r="X856" s="114"/>
    </row>
    <row r="857" spans="2:24">
      <c r="B857" s="8">
        <f t="shared" si="145"/>
        <v>846</v>
      </c>
      <c r="J857" s="37"/>
      <c r="L857" s="51" t="str">
        <f t="shared" si="144"/>
        <v/>
      </c>
      <c r="M857" s="71" t="str">
        <f t="shared" si="142"/>
        <v/>
      </c>
      <c r="N857" s="71" t="str">
        <f t="shared" si="143"/>
        <v/>
      </c>
      <c r="O857" s="75" t="str">
        <f t="shared" si="140"/>
        <v/>
      </c>
      <c r="P857" s="71" t="str">
        <f t="shared" si="141"/>
        <v/>
      </c>
      <c r="U857" s="114"/>
      <c r="V857" s="115"/>
      <c r="W857" s="114"/>
      <c r="X857" s="114"/>
    </row>
    <row r="858" spans="2:24">
      <c r="B858" s="8">
        <f t="shared" si="145"/>
        <v>847</v>
      </c>
      <c r="J858" s="37"/>
      <c r="L858" s="51" t="str">
        <f t="shared" si="144"/>
        <v/>
      </c>
      <c r="M858" s="71" t="str">
        <f t="shared" si="142"/>
        <v/>
      </c>
      <c r="N858" s="71" t="str">
        <f t="shared" si="143"/>
        <v/>
      </c>
      <c r="O858" s="75" t="str">
        <f t="shared" si="140"/>
        <v/>
      </c>
      <c r="P858" s="71" t="str">
        <f t="shared" si="141"/>
        <v/>
      </c>
      <c r="U858" s="114"/>
      <c r="V858" s="115"/>
      <c r="W858" s="114"/>
      <c r="X858" s="114"/>
    </row>
    <row r="859" spans="2:24">
      <c r="B859" s="8">
        <f t="shared" si="145"/>
        <v>848</v>
      </c>
      <c r="J859" s="37"/>
      <c r="L859" s="51" t="str">
        <f t="shared" si="144"/>
        <v/>
      </c>
      <c r="M859" s="71" t="str">
        <f t="shared" si="142"/>
        <v/>
      </c>
      <c r="N859" s="71" t="str">
        <f t="shared" si="143"/>
        <v/>
      </c>
      <c r="O859" s="75" t="str">
        <f t="shared" si="140"/>
        <v/>
      </c>
      <c r="P859" s="71" t="str">
        <f t="shared" si="141"/>
        <v/>
      </c>
      <c r="U859" s="114"/>
      <c r="V859" s="115"/>
      <c r="W859" s="114"/>
      <c r="X859" s="114"/>
    </row>
    <row r="860" spans="2:24">
      <c r="B860" s="8">
        <f t="shared" si="145"/>
        <v>849</v>
      </c>
      <c r="J860" s="37"/>
      <c r="L860" s="51" t="str">
        <f t="shared" si="144"/>
        <v/>
      </c>
      <c r="M860" s="71" t="str">
        <f t="shared" si="142"/>
        <v/>
      </c>
      <c r="N860" s="71" t="str">
        <f t="shared" si="143"/>
        <v/>
      </c>
      <c r="O860" s="75" t="str">
        <f t="shared" si="140"/>
        <v/>
      </c>
      <c r="P860" s="71" t="str">
        <f t="shared" si="141"/>
        <v/>
      </c>
      <c r="U860" s="114"/>
      <c r="V860" s="115"/>
      <c r="W860" s="114"/>
      <c r="X860" s="114"/>
    </row>
    <row r="861" spans="2:24">
      <c r="B861" s="8">
        <f t="shared" si="145"/>
        <v>850</v>
      </c>
      <c r="J861" s="37"/>
      <c r="L861" s="51" t="str">
        <f t="shared" si="144"/>
        <v/>
      </c>
      <c r="M861" s="71" t="str">
        <f t="shared" si="142"/>
        <v/>
      </c>
      <c r="N861" s="71" t="str">
        <f t="shared" si="143"/>
        <v/>
      </c>
      <c r="O861" s="75" t="str">
        <f t="shared" si="140"/>
        <v/>
      </c>
      <c r="P861" s="71" t="str">
        <f t="shared" si="141"/>
        <v/>
      </c>
      <c r="U861" s="114"/>
      <c r="V861" s="115"/>
      <c r="W861" s="114"/>
      <c r="X861" s="114"/>
    </row>
    <row r="862" spans="2:24">
      <c r="B862" s="8">
        <f t="shared" si="145"/>
        <v>851</v>
      </c>
      <c r="J862" s="37"/>
      <c r="L862" s="51" t="str">
        <f t="shared" si="144"/>
        <v/>
      </c>
      <c r="M862" s="71" t="str">
        <f t="shared" si="142"/>
        <v/>
      </c>
      <c r="N862" s="71" t="str">
        <f t="shared" si="143"/>
        <v/>
      </c>
      <c r="O862" s="75" t="str">
        <f t="shared" si="140"/>
        <v/>
      </c>
      <c r="P862" s="71" t="str">
        <f t="shared" si="141"/>
        <v/>
      </c>
      <c r="U862" s="114"/>
      <c r="V862" s="115"/>
      <c r="W862" s="114"/>
      <c r="X862" s="114"/>
    </row>
    <row r="863" spans="2:24">
      <c r="B863" s="8">
        <f t="shared" si="145"/>
        <v>852</v>
      </c>
      <c r="J863" s="37"/>
      <c r="L863" s="51" t="str">
        <f t="shared" si="144"/>
        <v/>
      </c>
      <c r="M863" s="71" t="str">
        <f t="shared" si="142"/>
        <v/>
      </c>
      <c r="N863" s="71" t="str">
        <f t="shared" si="143"/>
        <v/>
      </c>
      <c r="O863" s="75" t="str">
        <f t="shared" si="140"/>
        <v/>
      </c>
      <c r="P863" s="71" t="str">
        <f t="shared" si="141"/>
        <v/>
      </c>
      <c r="U863" s="114"/>
      <c r="V863" s="115"/>
      <c r="W863" s="114"/>
      <c r="X863" s="114"/>
    </row>
    <row r="864" spans="2:24">
      <c r="B864" s="8">
        <f t="shared" si="145"/>
        <v>853</v>
      </c>
      <c r="J864" s="37"/>
      <c r="L864" s="51" t="str">
        <f t="shared" si="144"/>
        <v/>
      </c>
      <c r="M864" s="71" t="str">
        <f t="shared" si="142"/>
        <v/>
      </c>
      <c r="N864" s="71" t="str">
        <f t="shared" si="143"/>
        <v/>
      </c>
      <c r="O864" s="75" t="str">
        <f t="shared" si="140"/>
        <v/>
      </c>
      <c r="P864" s="71" t="str">
        <f t="shared" si="141"/>
        <v/>
      </c>
      <c r="U864" s="114"/>
      <c r="V864" s="115"/>
      <c r="W864" s="114"/>
      <c r="X864" s="114"/>
    </row>
    <row r="865" spans="2:24">
      <c r="B865" s="8">
        <f t="shared" si="145"/>
        <v>854</v>
      </c>
      <c r="J865" s="37"/>
      <c r="L865" s="51" t="str">
        <f t="shared" si="144"/>
        <v/>
      </c>
      <c r="M865" s="71" t="str">
        <f t="shared" si="142"/>
        <v/>
      </c>
      <c r="N865" s="71" t="str">
        <f t="shared" si="143"/>
        <v/>
      </c>
      <c r="O865" s="75" t="str">
        <f t="shared" si="140"/>
        <v/>
      </c>
      <c r="P865" s="71" t="str">
        <f t="shared" si="141"/>
        <v/>
      </c>
      <c r="U865" s="114"/>
      <c r="V865" s="115"/>
      <c r="W865" s="114"/>
      <c r="X865" s="114"/>
    </row>
    <row r="866" spans="2:24">
      <c r="B866" s="8">
        <f t="shared" si="145"/>
        <v>855</v>
      </c>
      <c r="J866" s="37"/>
      <c r="L866" s="51" t="str">
        <f t="shared" si="144"/>
        <v/>
      </c>
      <c r="M866" s="71" t="str">
        <f t="shared" si="142"/>
        <v/>
      </c>
      <c r="N866" s="71" t="str">
        <f t="shared" si="143"/>
        <v/>
      </c>
      <c r="O866" s="75" t="str">
        <f t="shared" si="140"/>
        <v/>
      </c>
      <c r="P866" s="71" t="str">
        <f t="shared" si="141"/>
        <v/>
      </c>
      <c r="U866" s="114"/>
      <c r="V866" s="115"/>
      <c r="W866" s="114"/>
      <c r="X866" s="114"/>
    </row>
    <row r="867" spans="2:24">
      <c r="B867" s="8">
        <f t="shared" si="145"/>
        <v>856</v>
      </c>
      <c r="J867" s="37"/>
      <c r="L867" s="51" t="str">
        <f t="shared" si="144"/>
        <v/>
      </c>
      <c r="M867" s="71" t="str">
        <f t="shared" si="142"/>
        <v/>
      </c>
      <c r="N867" s="71" t="str">
        <f t="shared" si="143"/>
        <v/>
      </c>
      <c r="O867" s="75" t="str">
        <f t="shared" si="140"/>
        <v/>
      </c>
      <c r="P867" s="71" t="str">
        <f t="shared" si="141"/>
        <v/>
      </c>
      <c r="U867" s="114"/>
      <c r="V867" s="115"/>
      <c r="W867" s="114"/>
      <c r="X867" s="114"/>
    </row>
    <row r="868" spans="2:24">
      <c r="B868" s="8">
        <f t="shared" si="145"/>
        <v>857</v>
      </c>
      <c r="J868" s="37"/>
      <c r="L868" s="51" t="str">
        <f t="shared" si="144"/>
        <v/>
      </c>
      <c r="M868" s="71" t="str">
        <f t="shared" si="142"/>
        <v/>
      </c>
      <c r="N868" s="71" t="str">
        <f t="shared" si="143"/>
        <v/>
      </c>
      <c r="O868" s="75" t="str">
        <f t="shared" si="140"/>
        <v/>
      </c>
      <c r="P868" s="71" t="str">
        <f t="shared" si="141"/>
        <v/>
      </c>
      <c r="U868" s="114"/>
      <c r="V868" s="115"/>
      <c r="W868" s="114"/>
      <c r="X868" s="114"/>
    </row>
    <row r="869" spans="2:24">
      <c r="B869" s="8">
        <f t="shared" si="145"/>
        <v>858</v>
      </c>
      <c r="J869" s="37"/>
      <c r="L869" s="51" t="str">
        <f t="shared" si="144"/>
        <v/>
      </c>
      <c r="M869" s="71" t="str">
        <f t="shared" si="142"/>
        <v/>
      </c>
      <c r="N869" s="71" t="str">
        <f t="shared" si="143"/>
        <v/>
      </c>
      <c r="O869" s="75" t="str">
        <f t="shared" si="140"/>
        <v/>
      </c>
      <c r="P869" s="71" t="str">
        <f t="shared" si="141"/>
        <v/>
      </c>
      <c r="U869" s="114"/>
      <c r="V869" s="115"/>
      <c r="W869" s="114"/>
      <c r="X869" s="114"/>
    </row>
    <row r="870" spans="2:24">
      <c r="B870" s="8">
        <f t="shared" si="145"/>
        <v>859</v>
      </c>
      <c r="J870" s="37"/>
      <c r="L870" s="51" t="str">
        <f t="shared" si="144"/>
        <v/>
      </c>
      <c r="M870" s="71" t="str">
        <f t="shared" si="142"/>
        <v/>
      </c>
      <c r="N870" s="71" t="str">
        <f t="shared" si="143"/>
        <v/>
      </c>
      <c r="O870" s="75" t="str">
        <f t="shared" si="140"/>
        <v/>
      </c>
      <c r="P870" s="71" t="str">
        <f t="shared" si="141"/>
        <v/>
      </c>
      <c r="U870" s="114"/>
      <c r="V870" s="115"/>
      <c r="W870" s="114"/>
      <c r="X870" s="114"/>
    </row>
    <row r="871" spans="2:24">
      <c r="B871" s="8">
        <f t="shared" si="145"/>
        <v>860</v>
      </c>
      <c r="J871" s="37"/>
      <c r="L871" s="51" t="str">
        <f t="shared" si="144"/>
        <v/>
      </c>
      <c r="M871" s="71" t="str">
        <f t="shared" si="142"/>
        <v/>
      </c>
      <c r="N871" s="71" t="str">
        <f t="shared" si="143"/>
        <v/>
      </c>
      <c r="O871" s="75" t="str">
        <f t="shared" si="140"/>
        <v/>
      </c>
      <c r="P871" s="71" t="str">
        <f t="shared" si="141"/>
        <v/>
      </c>
      <c r="U871" s="114"/>
      <c r="V871" s="115"/>
      <c r="W871" s="114"/>
      <c r="X871" s="114"/>
    </row>
    <row r="872" spans="2:24">
      <c r="B872" s="8">
        <f t="shared" si="145"/>
        <v>861</v>
      </c>
      <c r="J872" s="37"/>
      <c r="L872" s="51" t="str">
        <f t="shared" si="144"/>
        <v/>
      </c>
      <c r="M872" s="71" t="str">
        <f t="shared" si="142"/>
        <v/>
      </c>
      <c r="N872" s="71" t="str">
        <f t="shared" si="143"/>
        <v/>
      </c>
      <c r="O872" s="75" t="str">
        <f t="shared" si="140"/>
        <v/>
      </c>
      <c r="P872" s="71" t="str">
        <f t="shared" si="141"/>
        <v/>
      </c>
      <c r="U872" s="114"/>
      <c r="V872" s="115"/>
      <c r="W872" s="114"/>
      <c r="X872" s="114"/>
    </row>
    <row r="873" spans="2:24">
      <c r="B873" s="8">
        <f t="shared" si="145"/>
        <v>862</v>
      </c>
      <c r="J873" s="37"/>
      <c r="L873" s="51" t="str">
        <f t="shared" si="144"/>
        <v/>
      </c>
      <c r="M873" s="71" t="str">
        <f t="shared" si="142"/>
        <v/>
      </c>
      <c r="N873" s="71" t="str">
        <f t="shared" si="143"/>
        <v/>
      </c>
      <c r="O873" s="75" t="str">
        <f t="shared" si="140"/>
        <v/>
      </c>
      <c r="P873" s="71" t="str">
        <f t="shared" si="141"/>
        <v/>
      </c>
      <c r="U873" s="114"/>
      <c r="V873" s="115"/>
      <c r="W873" s="114"/>
      <c r="X873" s="114"/>
    </row>
    <row r="874" spans="2:24">
      <c r="B874" s="8">
        <f t="shared" si="145"/>
        <v>863</v>
      </c>
      <c r="J874" s="37"/>
      <c r="L874" s="51" t="str">
        <f t="shared" si="144"/>
        <v/>
      </c>
      <c r="M874" s="71" t="str">
        <f t="shared" si="142"/>
        <v/>
      </c>
      <c r="N874" s="71" t="str">
        <f t="shared" si="143"/>
        <v/>
      </c>
      <c r="O874" s="75" t="str">
        <f t="shared" si="140"/>
        <v/>
      </c>
      <c r="P874" s="71" t="str">
        <f t="shared" si="141"/>
        <v/>
      </c>
      <c r="U874" s="114"/>
      <c r="V874" s="115"/>
      <c r="W874" s="114"/>
      <c r="X874" s="114"/>
    </row>
    <row r="875" spans="2:24">
      <c r="B875" s="8">
        <f t="shared" si="145"/>
        <v>864</v>
      </c>
      <c r="J875" s="37"/>
      <c r="L875" s="51" t="str">
        <f t="shared" si="144"/>
        <v/>
      </c>
      <c r="M875" s="71" t="str">
        <f t="shared" si="142"/>
        <v/>
      </c>
      <c r="N875" s="71" t="str">
        <f t="shared" si="143"/>
        <v/>
      </c>
      <c r="O875" s="75" t="str">
        <f t="shared" si="140"/>
        <v/>
      </c>
      <c r="P875" s="71" t="str">
        <f t="shared" si="141"/>
        <v/>
      </c>
      <c r="U875" s="114"/>
      <c r="V875" s="115"/>
      <c r="W875" s="114"/>
      <c r="X875" s="114"/>
    </row>
    <row r="876" spans="2:24">
      <c r="B876" s="8">
        <f t="shared" si="145"/>
        <v>865</v>
      </c>
      <c r="J876" s="37"/>
      <c r="L876" s="51" t="str">
        <f t="shared" si="144"/>
        <v/>
      </c>
      <c r="M876" s="71" t="str">
        <f t="shared" si="142"/>
        <v/>
      </c>
      <c r="N876" s="71" t="str">
        <f t="shared" si="143"/>
        <v/>
      </c>
      <c r="O876" s="75" t="str">
        <f t="shared" si="140"/>
        <v/>
      </c>
      <c r="P876" s="71" t="str">
        <f t="shared" si="141"/>
        <v/>
      </c>
      <c r="U876" s="114"/>
      <c r="V876" s="115"/>
      <c r="W876" s="114"/>
      <c r="X876" s="114"/>
    </row>
    <row r="877" spans="2:24">
      <c r="B877" s="8">
        <f t="shared" si="145"/>
        <v>866</v>
      </c>
      <c r="J877" s="37"/>
      <c r="L877" s="51" t="str">
        <f t="shared" si="144"/>
        <v/>
      </c>
      <c r="M877" s="71" t="str">
        <f t="shared" si="142"/>
        <v/>
      </c>
      <c r="N877" s="71" t="str">
        <f t="shared" si="143"/>
        <v/>
      </c>
      <c r="O877" s="75" t="str">
        <f t="shared" si="140"/>
        <v/>
      </c>
      <c r="P877" s="71" t="str">
        <f t="shared" si="141"/>
        <v/>
      </c>
      <c r="U877" s="114"/>
      <c r="V877" s="115"/>
      <c r="W877" s="114"/>
      <c r="X877" s="114"/>
    </row>
    <row r="878" spans="2:24">
      <c r="B878" s="8">
        <f t="shared" si="145"/>
        <v>867</v>
      </c>
      <c r="J878" s="37"/>
      <c r="L878" s="51" t="str">
        <f t="shared" si="144"/>
        <v/>
      </c>
      <c r="M878" s="71" t="str">
        <f t="shared" si="142"/>
        <v/>
      </c>
      <c r="N878" s="71" t="str">
        <f t="shared" si="143"/>
        <v/>
      </c>
      <c r="O878" s="75" t="str">
        <f t="shared" si="140"/>
        <v/>
      </c>
      <c r="P878" s="71" t="str">
        <f t="shared" si="141"/>
        <v/>
      </c>
      <c r="U878" s="114"/>
      <c r="V878" s="115"/>
      <c r="W878" s="114"/>
      <c r="X878" s="114"/>
    </row>
    <row r="879" spans="2:24">
      <c r="B879" s="8">
        <f t="shared" si="145"/>
        <v>868</v>
      </c>
      <c r="J879" s="37"/>
      <c r="L879" s="51" t="str">
        <f t="shared" si="144"/>
        <v/>
      </c>
      <c r="M879" s="71" t="str">
        <f t="shared" si="142"/>
        <v/>
      </c>
      <c r="N879" s="71" t="str">
        <f t="shared" si="143"/>
        <v/>
      </c>
      <c r="O879" s="75" t="str">
        <f t="shared" si="140"/>
        <v/>
      </c>
      <c r="P879" s="71" t="str">
        <f t="shared" si="141"/>
        <v/>
      </c>
      <c r="U879" s="114"/>
      <c r="V879" s="115"/>
      <c r="W879" s="114"/>
      <c r="X879" s="114"/>
    </row>
    <row r="880" spans="2:24">
      <c r="B880" s="8">
        <f t="shared" si="145"/>
        <v>869</v>
      </c>
      <c r="J880" s="37"/>
      <c r="L880" s="51" t="str">
        <f t="shared" si="144"/>
        <v/>
      </c>
      <c r="M880" s="71" t="str">
        <f t="shared" si="142"/>
        <v/>
      </c>
      <c r="N880" s="71" t="str">
        <f t="shared" si="143"/>
        <v/>
      </c>
      <c r="O880" s="75" t="str">
        <f t="shared" si="140"/>
        <v/>
      </c>
      <c r="P880" s="71" t="str">
        <f t="shared" si="141"/>
        <v/>
      </c>
      <c r="U880" s="114"/>
      <c r="V880" s="115"/>
      <c r="W880" s="114"/>
      <c r="X880" s="114"/>
    </row>
    <row r="881" spans="2:24">
      <c r="B881" s="8">
        <f t="shared" si="145"/>
        <v>870</v>
      </c>
      <c r="J881" s="37"/>
      <c r="L881" s="51" t="str">
        <f t="shared" si="144"/>
        <v/>
      </c>
      <c r="M881" s="71" t="str">
        <f t="shared" si="142"/>
        <v/>
      </c>
      <c r="N881" s="71" t="str">
        <f t="shared" si="143"/>
        <v/>
      </c>
      <c r="O881" s="75" t="str">
        <f t="shared" ref="O881:O944" si="146">IF(M881&lt;&gt;"",Q$4,"")</f>
        <v/>
      </c>
      <c r="P881" s="71" t="str">
        <f t="shared" ref="P881:P944" si="147">IF(N881&lt;&gt;"",Q$6,"")</f>
        <v/>
      </c>
      <c r="U881" s="114"/>
      <c r="V881" s="115"/>
      <c r="W881" s="114"/>
      <c r="X881" s="114"/>
    </row>
    <row r="882" spans="2:24">
      <c r="B882" s="8">
        <f t="shared" si="145"/>
        <v>871</v>
      </c>
      <c r="J882" s="37"/>
      <c r="L882" s="51" t="str">
        <f t="shared" si="144"/>
        <v/>
      </c>
      <c r="M882" s="71" t="str">
        <f t="shared" si="142"/>
        <v/>
      </c>
      <c r="N882" s="71" t="str">
        <f t="shared" si="143"/>
        <v/>
      </c>
      <c r="O882" s="75" t="str">
        <f t="shared" si="146"/>
        <v/>
      </c>
      <c r="P882" s="71" t="str">
        <f t="shared" si="147"/>
        <v/>
      </c>
      <c r="U882" s="114"/>
      <c r="V882" s="115"/>
      <c r="W882" s="114"/>
      <c r="X882" s="114"/>
    </row>
    <row r="883" spans="2:24">
      <c r="B883" s="8">
        <f t="shared" si="145"/>
        <v>872</v>
      </c>
      <c r="J883" s="37"/>
      <c r="L883" s="51" t="str">
        <f t="shared" si="144"/>
        <v/>
      </c>
      <c r="M883" s="71" t="str">
        <f t="shared" si="142"/>
        <v/>
      </c>
      <c r="N883" s="71" t="str">
        <f t="shared" si="143"/>
        <v/>
      </c>
      <c r="O883" s="75" t="str">
        <f t="shared" si="146"/>
        <v/>
      </c>
      <c r="P883" s="71" t="str">
        <f t="shared" si="147"/>
        <v/>
      </c>
      <c r="U883" s="114"/>
      <c r="V883" s="115"/>
      <c r="W883" s="114"/>
      <c r="X883" s="114"/>
    </row>
    <row r="884" spans="2:24">
      <c r="B884" s="8">
        <f t="shared" si="145"/>
        <v>873</v>
      </c>
      <c r="J884" s="37"/>
      <c r="L884" s="51" t="str">
        <f t="shared" si="144"/>
        <v/>
      </c>
      <c r="M884" s="71" t="str">
        <f t="shared" si="142"/>
        <v/>
      </c>
      <c r="N884" s="71" t="str">
        <f t="shared" si="143"/>
        <v/>
      </c>
      <c r="O884" s="75" t="str">
        <f t="shared" si="146"/>
        <v/>
      </c>
      <c r="P884" s="71" t="str">
        <f t="shared" si="147"/>
        <v/>
      </c>
      <c r="U884" s="114"/>
      <c r="V884" s="115"/>
      <c r="W884" s="114"/>
      <c r="X884" s="114"/>
    </row>
    <row r="885" spans="2:24">
      <c r="B885" s="8">
        <f t="shared" si="145"/>
        <v>874</v>
      </c>
      <c r="J885" s="37"/>
      <c r="L885" s="51" t="str">
        <f t="shared" si="144"/>
        <v/>
      </c>
      <c r="M885" s="71" t="str">
        <f t="shared" si="142"/>
        <v/>
      </c>
      <c r="N885" s="71" t="str">
        <f t="shared" si="143"/>
        <v/>
      </c>
      <c r="O885" s="75" t="str">
        <f t="shared" si="146"/>
        <v/>
      </c>
      <c r="P885" s="71" t="str">
        <f t="shared" si="147"/>
        <v/>
      </c>
      <c r="U885" s="114"/>
      <c r="V885" s="115"/>
      <c r="W885" s="114"/>
      <c r="X885" s="114"/>
    </row>
    <row r="886" spans="2:24">
      <c r="B886" s="8">
        <f t="shared" si="145"/>
        <v>875</v>
      </c>
      <c r="J886" s="37"/>
      <c r="L886" s="51" t="str">
        <f t="shared" si="144"/>
        <v/>
      </c>
      <c r="M886" s="71" t="str">
        <f t="shared" si="142"/>
        <v/>
      </c>
      <c r="N886" s="71" t="str">
        <f t="shared" si="143"/>
        <v/>
      </c>
      <c r="O886" s="75" t="str">
        <f t="shared" si="146"/>
        <v/>
      </c>
      <c r="P886" s="71" t="str">
        <f t="shared" si="147"/>
        <v/>
      </c>
      <c r="U886" s="114"/>
      <c r="V886" s="115"/>
      <c r="W886" s="114"/>
      <c r="X886" s="114"/>
    </row>
    <row r="887" spans="2:24">
      <c r="B887" s="8">
        <f t="shared" si="145"/>
        <v>876</v>
      </c>
      <c r="J887" s="37"/>
      <c r="L887" s="51" t="str">
        <f t="shared" si="144"/>
        <v/>
      </c>
      <c r="M887" s="71" t="str">
        <f t="shared" si="142"/>
        <v/>
      </c>
      <c r="N887" s="71" t="str">
        <f t="shared" si="143"/>
        <v/>
      </c>
      <c r="O887" s="75" t="str">
        <f t="shared" si="146"/>
        <v/>
      </c>
      <c r="P887" s="71" t="str">
        <f t="shared" si="147"/>
        <v/>
      </c>
      <c r="U887" s="114"/>
      <c r="V887" s="115"/>
      <c r="W887" s="114"/>
      <c r="X887" s="114"/>
    </row>
    <row r="888" spans="2:24">
      <c r="B888" s="8">
        <f t="shared" si="145"/>
        <v>877</v>
      </c>
      <c r="J888" s="37"/>
      <c r="L888" s="51" t="str">
        <f t="shared" si="144"/>
        <v/>
      </c>
      <c r="M888" s="71" t="str">
        <f t="shared" si="142"/>
        <v/>
      </c>
      <c r="N888" s="71" t="str">
        <f t="shared" si="143"/>
        <v/>
      </c>
      <c r="O888" s="75" t="str">
        <f t="shared" si="146"/>
        <v/>
      </c>
      <c r="P888" s="71" t="str">
        <f t="shared" si="147"/>
        <v/>
      </c>
      <c r="U888" s="114"/>
      <c r="V888" s="115"/>
      <c r="W888" s="114"/>
      <c r="X888" s="114"/>
    </row>
    <row r="889" spans="2:24">
      <c r="B889" s="8">
        <f t="shared" si="145"/>
        <v>878</v>
      </c>
      <c r="J889" s="37"/>
      <c r="L889" s="51" t="str">
        <f t="shared" si="144"/>
        <v/>
      </c>
      <c r="M889" s="71" t="str">
        <f t="shared" si="142"/>
        <v/>
      </c>
      <c r="N889" s="71" t="str">
        <f t="shared" si="143"/>
        <v/>
      </c>
      <c r="O889" s="75" t="str">
        <f t="shared" si="146"/>
        <v/>
      </c>
      <c r="P889" s="71" t="str">
        <f t="shared" si="147"/>
        <v/>
      </c>
      <c r="U889" s="114"/>
      <c r="V889" s="115"/>
      <c r="W889" s="114"/>
      <c r="X889" s="114"/>
    </row>
    <row r="890" spans="2:24">
      <c r="B890" s="8">
        <f t="shared" si="145"/>
        <v>879</v>
      </c>
      <c r="J890" s="37"/>
      <c r="L890" s="51" t="str">
        <f t="shared" si="144"/>
        <v/>
      </c>
      <c r="M890" s="71" t="str">
        <f t="shared" si="142"/>
        <v/>
      </c>
      <c r="N890" s="71" t="str">
        <f t="shared" si="143"/>
        <v/>
      </c>
      <c r="O890" s="75" t="str">
        <f t="shared" si="146"/>
        <v/>
      </c>
      <c r="P890" s="71" t="str">
        <f t="shared" si="147"/>
        <v/>
      </c>
      <c r="U890" s="114"/>
      <c r="V890" s="115"/>
      <c r="W890" s="114"/>
      <c r="X890" s="114"/>
    </row>
    <row r="891" spans="2:24">
      <c r="B891" s="8">
        <f t="shared" si="145"/>
        <v>880</v>
      </c>
      <c r="J891" s="37"/>
      <c r="L891" s="51" t="str">
        <f t="shared" si="144"/>
        <v/>
      </c>
      <c r="M891" s="71" t="str">
        <f t="shared" si="142"/>
        <v/>
      </c>
      <c r="N891" s="71" t="str">
        <f t="shared" si="143"/>
        <v/>
      </c>
      <c r="O891" s="75" t="str">
        <f t="shared" si="146"/>
        <v/>
      </c>
      <c r="P891" s="71" t="str">
        <f t="shared" si="147"/>
        <v/>
      </c>
      <c r="U891" s="114"/>
      <c r="V891" s="115"/>
      <c r="W891" s="114"/>
      <c r="X891" s="114"/>
    </row>
    <row r="892" spans="2:24">
      <c r="B892" s="8">
        <f t="shared" si="145"/>
        <v>881</v>
      </c>
      <c r="J892" s="37"/>
      <c r="L892" s="51" t="str">
        <f t="shared" si="144"/>
        <v/>
      </c>
      <c r="M892" s="71" t="str">
        <f t="shared" si="142"/>
        <v/>
      </c>
      <c r="N892" s="71" t="str">
        <f t="shared" si="143"/>
        <v/>
      </c>
      <c r="O892" s="75" t="str">
        <f t="shared" si="146"/>
        <v/>
      </c>
      <c r="P892" s="71" t="str">
        <f t="shared" si="147"/>
        <v/>
      </c>
      <c r="U892" s="114"/>
      <c r="V892" s="115"/>
      <c r="W892" s="114"/>
      <c r="X892" s="114"/>
    </row>
    <row r="893" spans="2:24">
      <c r="B893" s="8">
        <f t="shared" si="145"/>
        <v>882</v>
      </c>
      <c r="J893" s="37"/>
      <c r="L893" s="51" t="str">
        <f t="shared" si="144"/>
        <v/>
      </c>
      <c r="M893" s="71" t="str">
        <f t="shared" si="142"/>
        <v/>
      </c>
      <c r="N893" s="71" t="str">
        <f t="shared" si="143"/>
        <v/>
      </c>
      <c r="O893" s="75" t="str">
        <f t="shared" si="146"/>
        <v/>
      </c>
      <c r="P893" s="71" t="str">
        <f t="shared" si="147"/>
        <v/>
      </c>
      <c r="U893" s="114"/>
      <c r="V893" s="115"/>
      <c r="W893" s="114"/>
      <c r="X893" s="114"/>
    </row>
    <row r="894" spans="2:24">
      <c r="B894" s="8">
        <f t="shared" si="145"/>
        <v>883</v>
      </c>
      <c r="J894" s="37"/>
      <c r="L894" s="51" t="str">
        <f t="shared" si="144"/>
        <v/>
      </c>
      <c r="M894" s="71" t="str">
        <f t="shared" si="142"/>
        <v/>
      </c>
      <c r="N894" s="71" t="str">
        <f t="shared" si="143"/>
        <v/>
      </c>
      <c r="O894" s="75" t="str">
        <f t="shared" si="146"/>
        <v/>
      </c>
      <c r="P894" s="71" t="str">
        <f t="shared" si="147"/>
        <v/>
      </c>
      <c r="U894" s="114"/>
      <c r="V894" s="115"/>
      <c r="W894" s="114"/>
      <c r="X894" s="114"/>
    </row>
    <row r="895" spans="2:24">
      <c r="B895" s="8">
        <f t="shared" si="145"/>
        <v>884</v>
      </c>
      <c r="J895" s="37"/>
      <c r="L895" s="51" t="str">
        <f t="shared" si="144"/>
        <v/>
      </c>
      <c r="M895" s="71" t="str">
        <f t="shared" si="142"/>
        <v/>
      </c>
      <c r="N895" s="71" t="str">
        <f t="shared" si="143"/>
        <v/>
      </c>
      <c r="O895" s="75" t="str">
        <f t="shared" si="146"/>
        <v/>
      </c>
      <c r="P895" s="71" t="str">
        <f t="shared" si="147"/>
        <v/>
      </c>
      <c r="U895" s="114"/>
      <c r="V895" s="115"/>
      <c r="W895" s="114"/>
      <c r="X895" s="114"/>
    </row>
    <row r="896" spans="2:24">
      <c r="B896" s="8">
        <f t="shared" si="145"/>
        <v>885</v>
      </c>
      <c r="J896" s="37"/>
      <c r="L896" s="51" t="str">
        <f t="shared" si="144"/>
        <v/>
      </c>
      <c r="M896" s="71" t="str">
        <f t="shared" si="142"/>
        <v/>
      </c>
      <c r="N896" s="71" t="str">
        <f t="shared" si="143"/>
        <v/>
      </c>
      <c r="O896" s="75" t="str">
        <f t="shared" si="146"/>
        <v/>
      </c>
      <c r="P896" s="71" t="str">
        <f t="shared" si="147"/>
        <v/>
      </c>
      <c r="U896" s="114"/>
      <c r="V896" s="115"/>
      <c r="W896" s="114"/>
      <c r="X896" s="114"/>
    </row>
    <row r="897" spans="2:24">
      <c r="B897" s="8">
        <f t="shared" si="145"/>
        <v>886</v>
      </c>
      <c r="J897" s="37"/>
      <c r="L897" s="51" t="str">
        <f t="shared" si="144"/>
        <v/>
      </c>
      <c r="M897" s="71" t="str">
        <f t="shared" si="142"/>
        <v/>
      </c>
      <c r="N897" s="71" t="str">
        <f t="shared" si="143"/>
        <v/>
      </c>
      <c r="O897" s="75" t="str">
        <f t="shared" si="146"/>
        <v/>
      </c>
      <c r="P897" s="71" t="str">
        <f t="shared" si="147"/>
        <v/>
      </c>
      <c r="U897" s="114"/>
      <c r="V897" s="115"/>
      <c r="W897" s="114"/>
      <c r="X897" s="114"/>
    </row>
    <row r="898" spans="2:24">
      <c r="B898" s="8">
        <f t="shared" si="145"/>
        <v>887</v>
      </c>
      <c r="J898" s="37"/>
      <c r="L898" s="51" t="str">
        <f t="shared" si="144"/>
        <v/>
      </c>
      <c r="M898" s="71" t="str">
        <f t="shared" si="142"/>
        <v/>
      </c>
      <c r="N898" s="71" t="str">
        <f t="shared" si="143"/>
        <v/>
      </c>
      <c r="O898" s="75" t="str">
        <f t="shared" si="146"/>
        <v/>
      </c>
      <c r="P898" s="71" t="str">
        <f t="shared" si="147"/>
        <v/>
      </c>
      <c r="U898" s="114"/>
      <c r="V898" s="115"/>
      <c r="W898" s="114"/>
      <c r="X898" s="114"/>
    </row>
    <row r="899" spans="2:24">
      <c r="B899" s="8">
        <f t="shared" si="145"/>
        <v>888</v>
      </c>
      <c r="J899" s="37"/>
      <c r="L899" s="51" t="str">
        <f t="shared" si="144"/>
        <v/>
      </c>
      <c r="M899" s="71" t="str">
        <f t="shared" si="142"/>
        <v/>
      </c>
      <c r="N899" s="71" t="str">
        <f t="shared" si="143"/>
        <v/>
      </c>
      <c r="O899" s="75" t="str">
        <f t="shared" si="146"/>
        <v/>
      </c>
      <c r="P899" s="71" t="str">
        <f t="shared" si="147"/>
        <v/>
      </c>
      <c r="U899" s="114"/>
      <c r="V899" s="115"/>
      <c r="W899" s="114"/>
      <c r="X899" s="114"/>
    </row>
    <row r="900" spans="2:24">
      <c r="B900" s="8">
        <f t="shared" si="145"/>
        <v>889</v>
      </c>
      <c r="J900" s="37"/>
      <c r="L900" s="51" t="str">
        <f t="shared" si="144"/>
        <v/>
      </c>
      <c r="M900" s="71" t="str">
        <f t="shared" si="142"/>
        <v/>
      </c>
      <c r="N900" s="71" t="str">
        <f t="shared" si="143"/>
        <v/>
      </c>
      <c r="O900" s="75" t="str">
        <f t="shared" si="146"/>
        <v/>
      </c>
      <c r="P900" s="71" t="str">
        <f t="shared" si="147"/>
        <v/>
      </c>
      <c r="U900" s="114"/>
      <c r="V900" s="115"/>
      <c r="W900" s="114"/>
      <c r="X900" s="114"/>
    </row>
    <row r="901" spans="2:24">
      <c r="B901" s="8">
        <f t="shared" si="145"/>
        <v>890</v>
      </c>
      <c r="J901" s="37"/>
      <c r="L901" s="51" t="str">
        <f t="shared" si="144"/>
        <v/>
      </c>
      <c r="M901" s="71" t="str">
        <f t="shared" si="142"/>
        <v/>
      </c>
      <c r="N901" s="71" t="str">
        <f t="shared" si="143"/>
        <v/>
      </c>
      <c r="O901" s="75" t="str">
        <f t="shared" si="146"/>
        <v/>
      </c>
      <c r="P901" s="71" t="str">
        <f t="shared" si="147"/>
        <v/>
      </c>
      <c r="U901" s="114"/>
      <c r="V901" s="115"/>
      <c r="W901" s="114"/>
      <c r="X901" s="114"/>
    </row>
    <row r="902" spans="2:24">
      <c r="B902" s="8">
        <f t="shared" si="145"/>
        <v>891</v>
      </c>
      <c r="J902" s="37"/>
      <c r="L902" s="51" t="str">
        <f t="shared" si="144"/>
        <v/>
      </c>
      <c r="M902" s="71" t="str">
        <f t="shared" si="142"/>
        <v/>
      </c>
      <c r="N902" s="71" t="str">
        <f t="shared" si="143"/>
        <v/>
      </c>
      <c r="O902" s="75" t="str">
        <f t="shared" si="146"/>
        <v/>
      </c>
      <c r="P902" s="71" t="str">
        <f t="shared" si="147"/>
        <v/>
      </c>
      <c r="U902" s="114"/>
      <c r="V902" s="115"/>
      <c r="W902" s="114"/>
      <c r="X902" s="114"/>
    </row>
    <row r="903" spans="2:24">
      <c r="B903" s="8">
        <f t="shared" si="145"/>
        <v>892</v>
      </c>
      <c r="J903" s="37"/>
      <c r="L903" s="51" t="str">
        <f t="shared" si="144"/>
        <v/>
      </c>
      <c r="M903" s="71" t="str">
        <f t="shared" si="142"/>
        <v/>
      </c>
      <c r="N903" s="71" t="str">
        <f t="shared" si="143"/>
        <v/>
      </c>
      <c r="O903" s="75" t="str">
        <f t="shared" si="146"/>
        <v/>
      </c>
      <c r="P903" s="71" t="str">
        <f t="shared" si="147"/>
        <v/>
      </c>
      <c r="U903" s="114"/>
      <c r="V903" s="115"/>
      <c r="W903" s="114"/>
      <c r="X903" s="114"/>
    </row>
    <row r="904" spans="2:24">
      <c r="B904" s="8">
        <f t="shared" si="145"/>
        <v>893</v>
      </c>
      <c r="J904" s="37"/>
      <c r="L904" s="51" t="str">
        <f t="shared" si="144"/>
        <v/>
      </c>
      <c r="M904" s="71" t="str">
        <f t="shared" si="142"/>
        <v/>
      </c>
      <c r="N904" s="71" t="str">
        <f t="shared" si="143"/>
        <v/>
      </c>
      <c r="O904" s="75" t="str">
        <f t="shared" si="146"/>
        <v/>
      </c>
      <c r="P904" s="71" t="str">
        <f t="shared" si="147"/>
        <v/>
      </c>
      <c r="U904" s="114"/>
      <c r="V904" s="115"/>
      <c r="W904" s="114"/>
      <c r="X904" s="114"/>
    </row>
    <row r="905" spans="2:24">
      <c r="B905" s="8">
        <f t="shared" si="145"/>
        <v>894</v>
      </c>
      <c r="J905" s="37"/>
      <c r="L905" s="51" t="str">
        <f t="shared" si="144"/>
        <v/>
      </c>
      <c r="M905" s="71" t="str">
        <f t="shared" si="142"/>
        <v/>
      </c>
      <c r="N905" s="71" t="str">
        <f t="shared" si="143"/>
        <v/>
      </c>
      <c r="O905" s="75" t="str">
        <f t="shared" si="146"/>
        <v/>
      </c>
      <c r="P905" s="71" t="str">
        <f t="shared" si="147"/>
        <v/>
      </c>
      <c r="U905" s="114"/>
      <c r="V905" s="115"/>
      <c r="W905" s="114"/>
      <c r="X905" s="114"/>
    </row>
    <row r="906" spans="2:24">
      <c r="B906" s="8">
        <f t="shared" si="145"/>
        <v>895</v>
      </c>
      <c r="J906" s="37"/>
      <c r="L906" s="51" t="str">
        <f t="shared" si="144"/>
        <v/>
      </c>
      <c r="M906" s="71" t="str">
        <f t="shared" ref="M906:M969" si="148">IF($L906&gt;0,$L906,"")</f>
        <v/>
      </c>
      <c r="N906" s="71" t="str">
        <f t="shared" ref="N906:N969" si="149">IF($L906&lt;0,$L906,"")</f>
        <v/>
      </c>
      <c r="O906" s="75" t="str">
        <f t="shared" si="146"/>
        <v/>
      </c>
      <c r="P906" s="71" t="str">
        <f t="shared" si="147"/>
        <v/>
      </c>
      <c r="U906" s="114"/>
      <c r="V906" s="115"/>
      <c r="W906" s="114"/>
      <c r="X906" s="114"/>
    </row>
    <row r="907" spans="2:24">
      <c r="B907" s="8">
        <f t="shared" si="145"/>
        <v>896</v>
      </c>
      <c r="J907" s="37"/>
      <c r="L907" s="51" t="str">
        <f t="shared" ref="L907:L970" si="150">IF(H907&lt;&gt;"",J907/J906-1,"")</f>
        <v/>
      </c>
      <c r="M907" s="71" t="str">
        <f t="shared" si="148"/>
        <v/>
      </c>
      <c r="N907" s="71" t="str">
        <f t="shared" si="149"/>
        <v/>
      </c>
      <c r="O907" s="75" t="str">
        <f t="shared" si="146"/>
        <v/>
      </c>
      <c r="P907" s="71" t="str">
        <f t="shared" si="147"/>
        <v/>
      </c>
      <c r="U907" s="114"/>
      <c r="V907" s="115"/>
      <c r="W907" s="114"/>
      <c r="X907" s="114"/>
    </row>
    <row r="908" spans="2:24">
      <c r="B908" s="8">
        <f t="shared" si="145"/>
        <v>897</v>
      </c>
      <c r="J908" s="37"/>
      <c r="L908" s="51" t="str">
        <f t="shared" si="150"/>
        <v/>
      </c>
      <c r="M908" s="71" t="str">
        <f t="shared" si="148"/>
        <v/>
      </c>
      <c r="N908" s="71" t="str">
        <f t="shared" si="149"/>
        <v/>
      </c>
      <c r="O908" s="75" t="str">
        <f t="shared" si="146"/>
        <v/>
      </c>
      <c r="P908" s="71" t="str">
        <f t="shared" si="147"/>
        <v/>
      </c>
      <c r="U908" s="114"/>
      <c r="V908" s="115"/>
      <c r="W908" s="114"/>
      <c r="X908" s="114"/>
    </row>
    <row r="909" spans="2:24">
      <c r="B909" s="8">
        <f t="shared" si="145"/>
        <v>898</v>
      </c>
      <c r="J909" s="37"/>
      <c r="L909" s="51" t="str">
        <f t="shared" si="150"/>
        <v/>
      </c>
      <c r="M909" s="71" t="str">
        <f t="shared" si="148"/>
        <v/>
      </c>
      <c r="N909" s="71" t="str">
        <f t="shared" si="149"/>
        <v/>
      </c>
      <c r="O909" s="75" t="str">
        <f t="shared" si="146"/>
        <v/>
      </c>
      <c r="P909" s="71" t="str">
        <f t="shared" si="147"/>
        <v/>
      </c>
      <c r="U909" s="114"/>
      <c r="V909" s="115"/>
      <c r="W909" s="114"/>
      <c r="X909" s="114"/>
    </row>
    <row r="910" spans="2:24">
      <c r="B910" s="8">
        <f t="shared" ref="B910:B973" si="151">1+B909</f>
        <v>899</v>
      </c>
      <c r="J910" s="37"/>
      <c r="L910" s="51" t="str">
        <f t="shared" si="150"/>
        <v/>
      </c>
      <c r="M910" s="71" t="str">
        <f t="shared" si="148"/>
        <v/>
      </c>
      <c r="N910" s="71" t="str">
        <f t="shared" si="149"/>
        <v/>
      </c>
      <c r="O910" s="75" t="str">
        <f t="shared" si="146"/>
        <v/>
      </c>
      <c r="P910" s="71" t="str">
        <f t="shared" si="147"/>
        <v/>
      </c>
      <c r="U910" s="114"/>
      <c r="V910" s="115"/>
      <c r="W910" s="114"/>
      <c r="X910" s="114"/>
    </row>
    <row r="911" spans="2:24">
      <c r="B911" s="8">
        <f t="shared" si="151"/>
        <v>900</v>
      </c>
      <c r="J911" s="37"/>
      <c r="L911" s="51" t="str">
        <f t="shared" si="150"/>
        <v/>
      </c>
      <c r="M911" s="71" t="str">
        <f t="shared" si="148"/>
        <v/>
      </c>
      <c r="N911" s="71" t="str">
        <f t="shared" si="149"/>
        <v/>
      </c>
      <c r="O911" s="75" t="str">
        <f t="shared" si="146"/>
        <v/>
      </c>
      <c r="P911" s="71" t="str">
        <f t="shared" si="147"/>
        <v/>
      </c>
      <c r="U911" s="114"/>
      <c r="V911" s="115"/>
      <c r="W911" s="114"/>
      <c r="X911" s="114"/>
    </row>
    <row r="912" spans="2:24">
      <c r="B912" s="8">
        <f t="shared" si="151"/>
        <v>901</v>
      </c>
      <c r="J912" s="37"/>
      <c r="L912" s="51" t="str">
        <f t="shared" si="150"/>
        <v/>
      </c>
      <c r="M912" s="71" t="str">
        <f t="shared" si="148"/>
        <v/>
      </c>
      <c r="N912" s="71" t="str">
        <f t="shared" si="149"/>
        <v/>
      </c>
      <c r="O912" s="75" t="str">
        <f t="shared" si="146"/>
        <v/>
      </c>
      <c r="P912" s="71" t="str">
        <f t="shared" si="147"/>
        <v/>
      </c>
      <c r="U912" s="114"/>
      <c r="V912" s="115"/>
      <c r="W912" s="114"/>
      <c r="X912" s="114"/>
    </row>
    <row r="913" spans="2:24">
      <c r="B913" s="8">
        <f t="shared" si="151"/>
        <v>902</v>
      </c>
      <c r="J913" s="37"/>
      <c r="L913" s="51" t="str">
        <f t="shared" si="150"/>
        <v/>
      </c>
      <c r="M913" s="71" t="str">
        <f t="shared" si="148"/>
        <v/>
      </c>
      <c r="N913" s="71" t="str">
        <f t="shared" si="149"/>
        <v/>
      </c>
      <c r="O913" s="75" t="str">
        <f t="shared" si="146"/>
        <v/>
      </c>
      <c r="P913" s="71" t="str">
        <f t="shared" si="147"/>
        <v/>
      </c>
      <c r="U913" s="114"/>
      <c r="V913" s="115"/>
      <c r="W913" s="114"/>
      <c r="X913" s="114"/>
    </row>
    <row r="914" spans="2:24">
      <c r="B914" s="8">
        <f t="shared" si="151"/>
        <v>903</v>
      </c>
      <c r="J914" s="37"/>
      <c r="L914" s="51" t="str">
        <f t="shared" si="150"/>
        <v/>
      </c>
      <c r="M914" s="71" t="str">
        <f t="shared" si="148"/>
        <v/>
      </c>
      <c r="N914" s="71" t="str">
        <f t="shared" si="149"/>
        <v/>
      </c>
      <c r="O914" s="75" t="str">
        <f t="shared" si="146"/>
        <v/>
      </c>
      <c r="P914" s="71" t="str">
        <f t="shared" si="147"/>
        <v/>
      </c>
      <c r="U914" s="114"/>
      <c r="V914" s="115"/>
      <c r="W914" s="114"/>
      <c r="X914" s="114"/>
    </row>
    <row r="915" spans="2:24">
      <c r="B915" s="8">
        <f t="shared" si="151"/>
        <v>904</v>
      </c>
      <c r="J915" s="37"/>
      <c r="L915" s="51" t="str">
        <f t="shared" si="150"/>
        <v/>
      </c>
      <c r="M915" s="71" t="str">
        <f t="shared" si="148"/>
        <v/>
      </c>
      <c r="N915" s="71" t="str">
        <f t="shared" si="149"/>
        <v/>
      </c>
      <c r="O915" s="75" t="str">
        <f t="shared" si="146"/>
        <v/>
      </c>
      <c r="P915" s="71" t="str">
        <f t="shared" si="147"/>
        <v/>
      </c>
      <c r="U915" s="114"/>
      <c r="V915" s="115"/>
      <c r="W915" s="114"/>
      <c r="X915" s="114"/>
    </row>
    <row r="916" spans="2:24">
      <c r="B916" s="8">
        <f t="shared" si="151"/>
        <v>905</v>
      </c>
      <c r="J916" s="37"/>
      <c r="L916" s="51" t="str">
        <f t="shared" si="150"/>
        <v/>
      </c>
      <c r="M916" s="71" t="str">
        <f t="shared" si="148"/>
        <v/>
      </c>
      <c r="N916" s="71" t="str">
        <f t="shared" si="149"/>
        <v/>
      </c>
      <c r="O916" s="75" t="str">
        <f t="shared" si="146"/>
        <v/>
      </c>
      <c r="P916" s="71" t="str">
        <f t="shared" si="147"/>
        <v/>
      </c>
      <c r="U916" s="114"/>
      <c r="V916" s="115"/>
      <c r="W916" s="114"/>
      <c r="X916" s="114"/>
    </row>
    <row r="917" spans="2:24">
      <c r="B917" s="8">
        <f t="shared" si="151"/>
        <v>906</v>
      </c>
      <c r="J917" s="37"/>
      <c r="L917" s="51" t="str">
        <f t="shared" si="150"/>
        <v/>
      </c>
      <c r="M917" s="71" t="str">
        <f t="shared" si="148"/>
        <v/>
      </c>
      <c r="N917" s="71" t="str">
        <f t="shared" si="149"/>
        <v/>
      </c>
      <c r="O917" s="75" t="str">
        <f t="shared" si="146"/>
        <v/>
      </c>
      <c r="P917" s="71" t="str">
        <f t="shared" si="147"/>
        <v/>
      </c>
      <c r="U917" s="114"/>
      <c r="V917" s="115"/>
      <c r="W917" s="114"/>
      <c r="X917" s="114"/>
    </row>
    <row r="918" spans="2:24">
      <c r="B918" s="8">
        <f t="shared" si="151"/>
        <v>907</v>
      </c>
      <c r="J918" s="37"/>
      <c r="L918" s="51" t="str">
        <f t="shared" si="150"/>
        <v/>
      </c>
      <c r="M918" s="71" t="str">
        <f t="shared" si="148"/>
        <v/>
      </c>
      <c r="N918" s="71" t="str">
        <f t="shared" si="149"/>
        <v/>
      </c>
      <c r="O918" s="75" t="str">
        <f t="shared" si="146"/>
        <v/>
      </c>
      <c r="P918" s="71" t="str">
        <f t="shared" si="147"/>
        <v/>
      </c>
      <c r="U918" s="114"/>
      <c r="V918" s="115"/>
      <c r="W918" s="114"/>
      <c r="X918" s="114"/>
    </row>
    <row r="919" spans="2:24">
      <c r="B919" s="8">
        <f t="shared" si="151"/>
        <v>908</v>
      </c>
      <c r="J919" s="37"/>
      <c r="L919" s="51" t="str">
        <f t="shared" si="150"/>
        <v/>
      </c>
      <c r="M919" s="71" t="str">
        <f t="shared" si="148"/>
        <v/>
      </c>
      <c r="N919" s="71" t="str">
        <f t="shared" si="149"/>
        <v/>
      </c>
      <c r="O919" s="75" t="str">
        <f t="shared" si="146"/>
        <v/>
      </c>
      <c r="P919" s="71" t="str">
        <f t="shared" si="147"/>
        <v/>
      </c>
      <c r="U919" s="114"/>
      <c r="V919" s="115"/>
      <c r="W919" s="114"/>
      <c r="X919" s="114"/>
    </row>
    <row r="920" spans="2:24">
      <c r="B920" s="8">
        <f t="shared" si="151"/>
        <v>909</v>
      </c>
      <c r="J920" s="37"/>
      <c r="L920" s="51" t="str">
        <f t="shared" si="150"/>
        <v/>
      </c>
      <c r="M920" s="71" t="str">
        <f t="shared" si="148"/>
        <v/>
      </c>
      <c r="N920" s="71" t="str">
        <f t="shared" si="149"/>
        <v/>
      </c>
      <c r="O920" s="75" t="str">
        <f t="shared" si="146"/>
        <v/>
      </c>
      <c r="P920" s="71" t="str">
        <f t="shared" si="147"/>
        <v/>
      </c>
      <c r="U920" s="114"/>
      <c r="V920" s="115"/>
      <c r="W920" s="114"/>
      <c r="X920" s="114"/>
    </row>
    <row r="921" spans="2:24">
      <c r="B921" s="8">
        <f t="shared" si="151"/>
        <v>910</v>
      </c>
      <c r="J921" s="37"/>
      <c r="L921" s="51" t="str">
        <f t="shared" si="150"/>
        <v/>
      </c>
      <c r="M921" s="71" t="str">
        <f t="shared" si="148"/>
        <v/>
      </c>
      <c r="N921" s="71" t="str">
        <f t="shared" si="149"/>
        <v/>
      </c>
      <c r="O921" s="75" t="str">
        <f t="shared" si="146"/>
        <v/>
      </c>
      <c r="P921" s="71" t="str">
        <f t="shared" si="147"/>
        <v/>
      </c>
      <c r="U921" s="114"/>
      <c r="V921" s="115"/>
      <c r="W921" s="114"/>
      <c r="X921" s="114"/>
    </row>
    <row r="922" spans="2:24">
      <c r="B922" s="8">
        <f t="shared" si="151"/>
        <v>911</v>
      </c>
      <c r="J922" s="37"/>
      <c r="L922" s="51" t="str">
        <f t="shared" si="150"/>
        <v/>
      </c>
      <c r="M922" s="71" t="str">
        <f t="shared" si="148"/>
        <v/>
      </c>
      <c r="N922" s="71" t="str">
        <f t="shared" si="149"/>
        <v/>
      </c>
      <c r="O922" s="75" t="str">
        <f t="shared" si="146"/>
        <v/>
      </c>
      <c r="P922" s="71" t="str">
        <f t="shared" si="147"/>
        <v/>
      </c>
      <c r="U922" s="114"/>
      <c r="V922" s="115"/>
      <c r="W922" s="114"/>
      <c r="X922" s="114"/>
    </row>
    <row r="923" spans="2:24">
      <c r="B923" s="8">
        <f t="shared" si="151"/>
        <v>912</v>
      </c>
      <c r="J923" s="37"/>
      <c r="L923" s="51" t="str">
        <f t="shared" si="150"/>
        <v/>
      </c>
      <c r="M923" s="71" t="str">
        <f t="shared" si="148"/>
        <v/>
      </c>
      <c r="N923" s="71" t="str">
        <f t="shared" si="149"/>
        <v/>
      </c>
      <c r="O923" s="75" t="str">
        <f t="shared" si="146"/>
        <v/>
      </c>
      <c r="P923" s="71" t="str">
        <f t="shared" si="147"/>
        <v/>
      </c>
      <c r="U923" s="114"/>
      <c r="V923" s="115"/>
      <c r="W923" s="114"/>
      <c r="X923" s="114"/>
    </row>
    <row r="924" spans="2:24">
      <c r="B924" s="8">
        <f t="shared" si="151"/>
        <v>913</v>
      </c>
      <c r="J924" s="37"/>
      <c r="L924" s="51" t="str">
        <f t="shared" si="150"/>
        <v/>
      </c>
      <c r="M924" s="71" t="str">
        <f t="shared" si="148"/>
        <v/>
      </c>
      <c r="N924" s="71" t="str">
        <f t="shared" si="149"/>
        <v/>
      </c>
      <c r="O924" s="75" t="str">
        <f t="shared" si="146"/>
        <v/>
      </c>
      <c r="P924" s="71" t="str">
        <f t="shared" si="147"/>
        <v/>
      </c>
      <c r="U924" s="114"/>
      <c r="V924" s="115"/>
      <c r="W924" s="114"/>
      <c r="X924" s="114"/>
    </row>
    <row r="925" spans="2:24">
      <c r="B925" s="8">
        <f t="shared" si="151"/>
        <v>914</v>
      </c>
      <c r="J925" s="37"/>
      <c r="L925" s="51" t="str">
        <f t="shared" si="150"/>
        <v/>
      </c>
      <c r="M925" s="71" t="str">
        <f t="shared" si="148"/>
        <v/>
      </c>
      <c r="N925" s="71" t="str">
        <f t="shared" si="149"/>
        <v/>
      </c>
      <c r="O925" s="75" t="str">
        <f t="shared" si="146"/>
        <v/>
      </c>
      <c r="P925" s="71" t="str">
        <f t="shared" si="147"/>
        <v/>
      </c>
      <c r="U925" s="114"/>
      <c r="V925" s="115"/>
      <c r="W925" s="114"/>
      <c r="X925" s="114"/>
    </row>
    <row r="926" spans="2:24">
      <c r="B926" s="8">
        <f t="shared" si="151"/>
        <v>915</v>
      </c>
      <c r="J926" s="37"/>
      <c r="L926" s="51" t="str">
        <f t="shared" si="150"/>
        <v/>
      </c>
      <c r="M926" s="71" t="str">
        <f t="shared" si="148"/>
        <v/>
      </c>
      <c r="N926" s="71" t="str">
        <f t="shared" si="149"/>
        <v/>
      </c>
      <c r="O926" s="75" t="str">
        <f t="shared" si="146"/>
        <v/>
      </c>
      <c r="P926" s="71" t="str">
        <f t="shared" si="147"/>
        <v/>
      </c>
      <c r="U926" s="114"/>
      <c r="V926" s="115"/>
      <c r="W926" s="114"/>
      <c r="X926" s="114"/>
    </row>
    <row r="927" spans="2:24">
      <c r="B927" s="8">
        <f t="shared" si="151"/>
        <v>916</v>
      </c>
      <c r="J927" s="37"/>
      <c r="L927" s="51" t="str">
        <f t="shared" si="150"/>
        <v/>
      </c>
      <c r="M927" s="71" t="str">
        <f t="shared" si="148"/>
        <v/>
      </c>
      <c r="N927" s="71" t="str">
        <f t="shared" si="149"/>
        <v/>
      </c>
      <c r="O927" s="75" t="str">
        <f t="shared" si="146"/>
        <v/>
      </c>
      <c r="P927" s="71" t="str">
        <f t="shared" si="147"/>
        <v/>
      </c>
      <c r="U927" s="114"/>
      <c r="V927" s="115"/>
      <c r="W927" s="114"/>
      <c r="X927" s="114"/>
    </row>
    <row r="928" spans="2:24">
      <c r="B928" s="8">
        <f t="shared" si="151"/>
        <v>917</v>
      </c>
      <c r="J928" s="37"/>
      <c r="L928" s="51" t="str">
        <f t="shared" si="150"/>
        <v/>
      </c>
      <c r="M928" s="71" t="str">
        <f t="shared" si="148"/>
        <v/>
      </c>
      <c r="N928" s="71" t="str">
        <f t="shared" si="149"/>
        <v/>
      </c>
      <c r="O928" s="75" t="str">
        <f t="shared" si="146"/>
        <v/>
      </c>
      <c r="P928" s="71" t="str">
        <f t="shared" si="147"/>
        <v/>
      </c>
      <c r="U928" s="114"/>
      <c r="V928" s="115"/>
      <c r="W928" s="114"/>
      <c r="X928" s="114"/>
    </row>
    <row r="929" spans="2:24">
      <c r="B929" s="8">
        <f t="shared" si="151"/>
        <v>918</v>
      </c>
      <c r="J929" s="37"/>
      <c r="L929" s="51" t="str">
        <f t="shared" si="150"/>
        <v/>
      </c>
      <c r="M929" s="71" t="str">
        <f t="shared" si="148"/>
        <v/>
      </c>
      <c r="N929" s="71" t="str">
        <f t="shared" si="149"/>
        <v/>
      </c>
      <c r="O929" s="75" t="str">
        <f t="shared" si="146"/>
        <v/>
      </c>
      <c r="P929" s="71" t="str">
        <f t="shared" si="147"/>
        <v/>
      </c>
      <c r="U929" s="114"/>
      <c r="V929" s="115"/>
      <c r="W929" s="114"/>
      <c r="X929" s="114"/>
    </row>
    <row r="930" spans="2:24">
      <c r="B930" s="8">
        <f t="shared" si="151"/>
        <v>919</v>
      </c>
      <c r="J930" s="37"/>
      <c r="L930" s="51" t="str">
        <f t="shared" si="150"/>
        <v/>
      </c>
      <c r="M930" s="71" t="str">
        <f t="shared" si="148"/>
        <v/>
      </c>
      <c r="N930" s="71" t="str">
        <f t="shared" si="149"/>
        <v/>
      </c>
      <c r="O930" s="75" t="str">
        <f t="shared" si="146"/>
        <v/>
      </c>
      <c r="P930" s="71" t="str">
        <f t="shared" si="147"/>
        <v/>
      </c>
      <c r="U930" s="114"/>
      <c r="V930" s="115"/>
      <c r="W930" s="114"/>
      <c r="X930" s="114"/>
    </row>
    <row r="931" spans="2:24">
      <c r="B931" s="8">
        <f t="shared" si="151"/>
        <v>920</v>
      </c>
      <c r="J931" s="37"/>
      <c r="L931" s="51" t="str">
        <f t="shared" si="150"/>
        <v/>
      </c>
      <c r="M931" s="71" t="str">
        <f t="shared" si="148"/>
        <v/>
      </c>
      <c r="N931" s="71" t="str">
        <f t="shared" si="149"/>
        <v/>
      </c>
      <c r="O931" s="75" t="str">
        <f t="shared" si="146"/>
        <v/>
      </c>
      <c r="P931" s="71" t="str">
        <f t="shared" si="147"/>
        <v/>
      </c>
      <c r="U931" s="114"/>
      <c r="V931" s="115"/>
      <c r="W931" s="114"/>
      <c r="X931" s="114"/>
    </row>
    <row r="932" spans="2:24">
      <c r="B932" s="8">
        <f t="shared" si="151"/>
        <v>921</v>
      </c>
      <c r="J932" s="37"/>
      <c r="L932" s="51" t="str">
        <f t="shared" si="150"/>
        <v/>
      </c>
      <c r="M932" s="71" t="str">
        <f t="shared" si="148"/>
        <v/>
      </c>
      <c r="N932" s="71" t="str">
        <f t="shared" si="149"/>
        <v/>
      </c>
      <c r="O932" s="75" t="str">
        <f t="shared" si="146"/>
        <v/>
      </c>
      <c r="P932" s="71" t="str">
        <f t="shared" si="147"/>
        <v/>
      </c>
      <c r="U932" s="114"/>
      <c r="V932" s="115"/>
      <c r="W932" s="114"/>
      <c r="X932" s="114"/>
    </row>
    <row r="933" spans="2:24">
      <c r="B933" s="8">
        <f t="shared" si="151"/>
        <v>922</v>
      </c>
      <c r="J933" s="37"/>
      <c r="L933" s="51" t="str">
        <f t="shared" si="150"/>
        <v/>
      </c>
      <c r="M933" s="71" t="str">
        <f t="shared" si="148"/>
        <v/>
      </c>
      <c r="N933" s="71" t="str">
        <f t="shared" si="149"/>
        <v/>
      </c>
      <c r="O933" s="75" t="str">
        <f t="shared" si="146"/>
        <v/>
      </c>
      <c r="P933" s="71" t="str">
        <f t="shared" si="147"/>
        <v/>
      </c>
      <c r="U933" s="114"/>
      <c r="V933" s="115"/>
      <c r="W933" s="114"/>
      <c r="X933" s="114"/>
    </row>
    <row r="934" spans="2:24">
      <c r="B934" s="8">
        <f t="shared" si="151"/>
        <v>923</v>
      </c>
      <c r="J934" s="37"/>
      <c r="L934" s="51" t="str">
        <f t="shared" si="150"/>
        <v/>
      </c>
      <c r="M934" s="71" t="str">
        <f t="shared" si="148"/>
        <v/>
      </c>
      <c r="N934" s="71" t="str">
        <f t="shared" si="149"/>
        <v/>
      </c>
      <c r="O934" s="75" t="str">
        <f t="shared" si="146"/>
        <v/>
      </c>
      <c r="P934" s="71" t="str">
        <f t="shared" si="147"/>
        <v/>
      </c>
      <c r="U934" s="114"/>
      <c r="V934" s="115"/>
      <c r="W934" s="114"/>
      <c r="X934" s="114"/>
    </row>
    <row r="935" spans="2:24">
      <c r="B935" s="8">
        <f t="shared" si="151"/>
        <v>924</v>
      </c>
      <c r="J935" s="37"/>
      <c r="L935" s="51" t="str">
        <f t="shared" si="150"/>
        <v/>
      </c>
      <c r="M935" s="71" t="str">
        <f t="shared" si="148"/>
        <v/>
      </c>
      <c r="N935" s="71" t="str">
        <f t="shared" si="149"/>
        <v/>
      </c>
      <c r="O935" s="75" t="str">
        <f t="shared" si="146"/>
        <v/>
      </c>
      <c r="P935" s="71" t="str">
        <f t="shared" si="147"/>
        <v/>
      </c>
      <c r="U935" s="114"/>
      <c r="V935" s="115"/>
      <c r="W935" s="114"/>
      <c r="X935" s="114"/>
    </row>
    <row r="936" spans="2:24">
      <c r="B936" s="8">
        <f t="shared" si="151"/>
        <v>925</v>
      </c>
      <c r="J936" s="37"/>
      <c r="L936" s="51" t="str">
        <f t="shared" si="150"/>
        <v/>
      </c>
      <c r="M936" s="71" t="str">
        <f t="shared" si="148"/>
        <v/>
      </c>
      <c r="N936" s="71" t="str">
        <f t="shared" si="149"/>
        <v/>
      </c>
      <c r="O936" s="75" t="str">
        <f t="shared" si="146"/>
        <v/>
      </c>
      <c r="P936" s="71" t="str">
        <f t="shared" si="147"/>
        <v/>
      </c>
      <c r="U936" s="114"/>
      <c r="V936" s="115"/>
      <c r="W936" s="114"/>
      <c r="X936" s="114"/>
    </row>
    <row r="937" spans="2:24">
      <c r="B937" s="8">
        <f t="shared" si="151"/>
        <v>926</v>
      </c>
      <c r="J937" s="37"/>
      <c r="L937" s="51" t="str">
        <f t="shared" si="150"/>
        <v/>
      </c>
      <c r="M937" s="71" t="str">
        <f t="shared" si="148"/>
        <v/>
      </c>
      <c r="N937" s="71" t="str">
        <f t="shared" si="149"/>
        <v/>
      </c>
      <c r="O937" s="75" t="str">
        <f t="shared" si="146"/>
        <v/>
      </c>
      <c r="P937" s="71" t="str">
        <f t="shared" si="147"/>
        <v/>
      </c>
      <c r="U937" s="114"/>
      <c r="V937" s="115"/>
      <c r="W937" s="114"/>
      <c r="X937" s="114"/>
    </row>
    <row r="938" spans="2:24">
      <c r="B938" s="8">
        <f t="shared" si="151"/>
        <v>927</v>
      </c>
      <c r="J938" s="37"/>
      <c r="L938" s="51" t="str">
        <f t="shared" si="150"/>
        <v/>
      </c>
      <c r="M938" s="71" t="str">
        <f t="shared" si="148"/>
        <v/>
      </c>
      <c r="N938" s="71" t="str">
        <f t="shared" si="149"/>
        <v/>
      </c>
      <c r="O938" s="75" t="str">
        <f t="shared" si="146"/>
        <v/>
      </c>
      <c r="P938" s="71" t="str">
        <f t="shared" si="147"/>
        <v/>
      </c>
      <c r="U938" s="114"/>
      <c r="V938" s="115"/>
      <c r="W938" s="114"/>
      <c r="X938" s="114"/>
    </row>
    <row r="939" spans="2:24">
      <c r="B939" s="8">
        <f t="shared" si="151"/>
        <v>928</v>
      </c>
      <c r="J939" s="37"/>
      <c r="L939" s="51" t="str">
        <f t="shared" si="150"/>
        <v/>
      </c>
      <c r="M939" s="71" t="str">
        <f t="shared" si="148"/>
        <v/>
      </c>
      <c r="N939" s="71" t="str">
        <f t="shared" si="149"/>
        <v/>
      </c>
      <c r="O939" s="75" t="str">
        <f t="shared" si="146"/>
        <v/>
      </c>
      <c r="P939" s="71" t="str">
        <f t="shared" si="147"/>
        <v/>
      </c>
      <c r="U939" s="114"/>
      <c r="V939" s="115"/>
      <c r="W939" s="114"/>
      <c r="X939" s="114"/>
    </row>
    <row r="940" spans="2:24">
      <c r="B940" s="8">
        <f t="shared" si="151"/>
        <v>929</v>
      </c>
      <c r="J940" s="37"/>
      <c r="L940" s="51" t="str">
        <f t="shared" si="150"/>
        <v/>
      </c>
      <c r="M940" s="71" t="str">
        <f t="shared" si="148"/>
        <v/>
      </c>
      <c r="N940" s="71" t="str">
        <f t="shared" si="149"/>
        <v/>
      </c>
      <c r="O940" s="75" t="str">
        <f t="shared" si="146"/>
        <v/>
      </c>
      <c r="P940" s="71" t="str">
        <f t="shared" si="147"/>
        <v/>
      </c>
      <c r="U940" s="114"/>
      <c r="V940" s="115"/>
      <c r="W940" s="114"/>
      <c r="X940" s="114"/>
    </row>
    <row r="941" spans="2:24">
      <c r="B941" s="8">
        <f t="shared" si="151"/>
        <v>930</v>
      </c>
      <c r="J941" s="37"/>
      <c r="L941" s="51" t="str">
        <f t="shared" si="150"/>
        <v/>
      </c>
      <c r="M941" s="71" t="str">
        <f t="shared" si="148"/>
        <v/>
      </c>
      <c r="N941" s="71" t="str">
        <f t="shared" si="149"/>
        <v/>
      </c>
      <c r="O941" s="75" t="str">
        <f t="shared" si="146"/>
        <v/>
      </c>
      <c r="P941" s="71" t="str">
        <f t="shared" si="147"/>
        <v/>
      </c>
      <c r="U941" s="114"/>
      <c r="V941" s="115"/>
      <c r="W941" s="114"/>
      <c r="X941" s="114"/>
    </row>
    <row r="942" spans="2:24">
      <c r="B942" s="8">
        <f t="shared" si="151"/>
        <v>931</v>
      </c>
      <c r="J942" s="37"/>
      <c r="L942" s="51" t="str">
        <f t="shared" si="150"/>
        <v/>
      </c>
      <c r="M942" s="71" t="str">
        <f t="shared" si="148"/>
        <v/>
      </c>
      <c r="N942" s="71" t="str">
        <f t="shared" si="149"/>
        <v/>
      </c>
      <c r="O942" s="75" t="str">
        <f t="shared" si="146"/>
        <v/>
      </c>
      <c r="P942" s="71" t="str">
        <f t="shared" si="147"/>
        <v/>
      </c>
      <c r="U942" s="114"/>
      <c r="V942" s="115"/>
      <c r="W942" s="114"/>
      <c r="X942" s="114"/>
    </row>
    <row r="943" spans="2:24">
      <c r="B943" s="8">
        <f t="shared" si="151"/>
        <v>932</v>
      </c>
      <c r="J943" s="37"/>
      <c r="L943" s="51" t="str">
        <f t="shared" si="150"/>
        <v/>
      </c>
      <c r="M943" s="71" t="str">
        <f t="shared" si="148"/>
        <v/>
      </c>
      <c r="N943" s="71" t="str">
        <f t="shared" si="149"/>
        <v/>
      </c>
      <c r="O943" s="75" t="str">
        <f t="shared" si="146"/>
        <v/>
      </c>
      <c r="P943" s="71" t="str">
        <f t="shared" si="147"/>
        <v/>
      </c>
      <c r="U943" s="114"/>
      <c r="V943" s="115"/>
      <c r="W943" s="114"/>
      <c r="X943" s="114"/>
    </row>
    <row r="944" spans="2:24">
      <c r="B944" s="8">
        <f t="shared" si="151"/>
        <v>933</v>
      </c>
      <c r="J944" s="37"/>
      <c r="L944" s="51" t="str">
        <f t="shared" si="150"/>
        <v/>
      </c>
      <c r="M944" s="71" t="str">
        <f t="shared" si="148"/>
        <v/>
      </c>
      <c r="N944" s="71" t="str">
        <f t="shared" si="149"/>
        <v/>
      </c>
      <c r="O944" s="75" t="str">
        <f t="shared" si="146"/>
        <v/>
      </c>
      <c r="P944" s="71" t="str">
        <f t="shared" si="147"/>
        <v/>
      </c>
      <c r="U944" s="114"/>
      <c r="V944" s="115"/>
      <c r="W944" s="114"/>
      <c r="X944" s="114"/>
    </row>
    <row r="945" spans="2:24">
      <c r="B945" s="8">
        <f t="shared" si="151"/>
        <v>934</v>
      </c>
      <c r="J945" s="37"/>
      <c r="L945" s="51" t="str">
        <f t="shared" si="150"/>
        <v/>
      </c>
      <c r="M945" s="71" t="str">
        <f t="shared" si="148"/>
        <v/>
      </c>
      <c r="N945" s="71" t="str">
        <f t="shared" si="149"/>
        <v/>
      </c>
      <c r="O945" s="75" t="str">
        <f t="shared" ref="O945:O1008" si="152">IF(M945&lt;&gt;"",Q$4,"")</f>
        <v/>
      </c>
      <c r="P945" s="71" t="str">
        <f t="shared" ref="P945:P1008" si="153">IF(N945&lt;&gt;"",Q$6,"")</f>
        <v/>
      </c>
      <c r="U945" s="114"/>
      <c r="V945" s="115"/>
      <c r="W945" s="114"/>
      <c r="X945" s="114"/>
    </row>
    <row r="946" spans="2:24">
      <c r="B946" s="8">
        <f t="shared" si="151"/>
        <v>935</v>
      </c>
      <c r="J946" s="37"/>
      <c r="L946" s="51" t="str">
        <f t="shared" si="150"/>
        <v/>
      </c>
      <c r="M946" s="71" t="str">
        <f t="shared" si="148"/>
        <v/>
      </c>
      <c r="N946" s="71" t="str">
        <f t="shared" si="149"/>
        <v/>
      </c>
      <c r="O946" s="75" t="str">
        <f t="shared" si="152"/>
        <v/>
      </c>
      <c r="P946" s="71" t="str">
        <f t="shared" si="153"/>
        <v/>
      </c>
      <c r="U946" s="114"/>
      <c r="V946" s="115"/>
      <c r="W946" s="114"/>
      <c r="X946" s="114"/>
    </row>
    <row r="947" spans="2:24">
      <c r="B947" s="8">
        <f t="shared" si="151"/>
        <v>936</v>
      </c>
      <c r="J947" s="37"/>
      <c r="L947" s="51" t="str">
        <f t="shared" si="150"/>
        <v/>
      </c>
      <c r="M947" s="71" t="str">
        <f t="shared" si="148"/>
        <v/>
      </c>
      <c r="N947" s="71" t="str">
        <f t="shared" si="149"/>
        <v/>
      </c>
      <c r="O947" s="75" t="str">
        <f t="shared" si="152"/>
        <v/>
      </c>
      <c r="P947" s="71" t="str">
        <f t="shared" si="153"/>
        <v/>
      </c>
      <c r="U947" s="114"/>
      <c r="V947" s="115"/>
      <c r="W947" s="114"/>
      <c r="X947" s="114"/>
    </row>
    <row r="948" spans="2:24">
      <c r="B948" s="8">
        <f t="shared" si="151"/>
        <v>937</v>
      </c>
      <c r="J948" s="37"/>
      <c r="L948" s="51" t="str">
        <f t="shared" si="150"/>
        <v/>
      </c>
      <c r="M948" s="71" t="str">
        <f t="shared" si="148"/>
        <v/>
      </c>
      <c r="N948" s="71" t="str">
        <f t="shared" si="149"/>
        <v/>
      </c>
      <c r="O948" s="75" t="str">
        <f t="shared" si="152"/>
        <v/>
      </c>
      <c r="P948" s="71" t="str">
        <f t="shared" si="153"/>
        <v/>
      </c>
      <c r="U948" s="114"/>
      <c r="V948" s="115"/>
      <c r="W948" s="114"/>
      <c r="X948" s="114"/>
    </row>
    <row r="949" spans="2:24">
      <c r="B949" s="8">
        <f t="shared" si="151"/>
        <v>938</v>
      </c>
      <c r="J949" s="37"/>
      <c r="L949" s="51" t="str">
        <f t="shared" si="150"/>
        <v/>
      </c>
      <c r="M949" s="71" t="str">
        <f t="shared" si="148"/>
        <v/>
      </c>
      <c r="N949" s="71" t="str">
        <f t="shared" si="149"/>
        <v/>
      </c>
      <c r="O949" s="75" t="str">
        <f t="shared" si="152"/>
        <v/>
      </c>
      <c r="P949" s="71" t="str">
        <f t="shared" si="153"/>
        <v/>
      </c>
      <c r="U949" s="114"/>
      <c r="V949" s="115"/>
      <c r="W949" s="114"/>
      <c r="X949" s="114"/>
    </row>
    <row r="950" spans="2:24">
      <c r="B950" s="8">
        <f t="shared" si="151"/>
        <v>939</v>
      </c>
      <c r="J950" s="37"/>
      <c r="L950" s="51" t="str">
        <f t="shared" si="150"/>
        <v/>
      </c>
      <c r="M950" s="71" t="str">
        <f t="shared" si="148"/>
        <v/>
      </c>
      <c r="N950" s="71" t="str">
        <f t="shared" si="149"/>
        <v/>
      </c>
      <c r="O950" s="75" t="str">
        <f t="shared" si="152"/>
        <v/>
      </c>
      <c r="P950" s="71" t="str">
        <f t="shared" si="153"/>
        <v/>
      </c>
      <c r="U950" s="114"/>
      <c r="V950" s="115"/>
      <c r="W950" s="114"/>
      <c r="X950" s="114"/>
    </row>
    <row r="951" spans="2:24">
      <c r="B951" s="8">
        <f t="shared" si="151"/>
        <v>940</v>
      </c>
      <c r="J951" s="37"/>
      <c r="L951" s="51" t="str">
        <f t="shared" si="150"/>
        <v/>
      </c>
      <c r="M951" s="71" t="str">
        <f t="shared" si="148"/>
        <v/>
      </c>
      <c r="N951" s="71" t="str">
        <f t="shared" si="149"/>
        <v/>
      </c>
      <c r="O951" s="75" t="str">
        <f t="shared" si="152"/>
        <v/>
      </c>
      <c r="P951" s="71" t="str">
        <f t="shared" si="153"/>
        <v/>
      </c>
      <c r="U951" s="114"/>
      <c r="V951" s="115"/>
      <c r="W951" s="114"/>
      <c r="X951" s="114"/>
    </row>
    <row r="952" spans="2:24">
      <c r="B952" s="8">
        <f t="shared" si="151"/>
        <v>941</v>
      </c>
      <c r="J952" s="37"/>
      <c r="L952" s="51" t="str">
        <f t="shared" si="150"/>
        <v/>
      </c>
      <c r="M952" s="71" t="str">
        <f t="shared" si="148"/>
        <v/>
      </c>
      <c r="N952" s="71" t="str">
        <f t="shared" si="149"/>
        <v/>
      </c>
      <c r="O952" s="75" t="str">
        <f t="shared" si="152"/>
        <v/>
      </c>
      <c r="P952" s="71" t="str">
        <f t="shared" si="153"/>
        <v/>
      </c>
      <c r="U952" s="114"/>
      <c r="V952" s="115"/>
      <c r="W952" s="114"/>
      <c r="X952" s="114"/>
    </row>
    <row r="953" spans="2:24">
      <c r="B953" s="8">
        <f t="shared" si="151"/>
        <v>942</v>
      </c>
      <c r="J953" s="37"/>
      <c r="L953" s="51" t="str">
        <f t="shared" si="150"/>
        <v/>
      </c>
      <c r="M953" s="71" t="str">
        <f t="shared" si="148"/>
        <v/>
      </c>
      <c r="N953" s="71" t="str">
        <f t="shared" si="149"/>
        <v/>
      </c>
      <c r="O953" s="75" t="str">
        <f t="shared" si="152"/>
        <v/>
      </c>
      <c r="P953" s="71" t="str">
        <f t="shared" si="153"/>
        <v/>
      </c>
      <c r="U953" s="114"/>
      <c r="V953" s="115"/>
      <c r="W953" s="114"/>
      <c r="X953" s="114"/>
    </row>
    <row r="954" spans="2:24">
      <c r="B954" s="8">
        <f t="shared" si="151"/>
        <v>943</v>
      </c>
      <c r="J954" s="37"/>
      <c r="L954" s="51" t="str">
        <f t="shared" si="150"/>
        <v/>
      </c>
      <c r="M954" s="71" t="str">
        <f t="shared" si="148"/>
        <v/>
      </c>
      <c r="N954" s="71" t="str">
        <f t="shared" si="149"/>
        <v/>
      </c>
      <c r="O954" s="75" t="str">
        <f t="shared" si="152"/>
        <v/>
      </c>
      <c r="P954" s="71" t="str">
        <f t="shared" si="153"/>
        <v/>
      </c>
      <c r="U954" s="114"/>
      <c r="V954" s="115"/>
      <c r="W954" s="114"/>
      <c r="X954" s="114"/>
    </row>
    <row r="955" spans="2:24">
      <c r="B955" s="8">
        <f t="shared" si="151"/>
        <v>944</v>
      </c>
      <c r="J955" s="37"/>
      <c r="L955" s="51" t="str">
        <f t="shared" si="150"/>
        <v/>
      </c>
      <c r="M955" s="71" t="str">
        <f t="shared" si="148"/>
        <v/>
      </c>
      <c r="N955" s="71" t="str">
        <f t="shared" si="149"/>
        <v/>
      </c>
      <c r="O955" s="75" t="str">
        <f t="shared" si="152"/>
        <v/>
      </c>
      <c r="P955" s="71" t="str">
        <f t="shared" si="153"/>
        <v/>
      </c>
      <c r="U955" s="114"/>
      <c r="V955" s="115"/>
      <c r="W955" s="114"/>
      <c r="X955" s="114"/>
    </row>
    <row r="956" spans="2:24">
      <c r="B956" s="8">
        <f t="shared" si="151"/>
        <v>945</v>
      </c>
      <c r="J956" s="37"/>
      <c r="L956" s="51" t="str">
        <f t="shared" si="150"/>
        <v/>
      </c>
      <c r="M956" s="71" t="str">
        <f t="shared" si="148"/>
        <v/>
      </c>
      <c r="N956" s="71" t="str">
        <f t="shared" si="149"/>
        <v/>
      </c>
      <c r="O956" s="75" t="str">
        <f t="shared" si="152"/>
        <v/>
      </c>
      <c r="P956" s="71" t="str">
        <f t="shared" si="153"/>
        <v/>
      </c>
      <c r="U956" s="114"/>
      <c r="V956" s="115"/>
      <c r="W956" s="114"/>
      <c r="X956" s="114"/>
    </row>
    <row r="957" spans="2:24">
      <c r="B957" s="8">
        <f t="shared" si="151"/>
        <v>946</v>
      </c>
      <c r="J957" s="37"/>
      <c r="L957" s="51" t="str">
        <f t="shared" si="150"/>
        <v/>
      </c>
      <c r="M957" s="71" t="str">
        <f t="shared" si="148"/>
        <v/>
      </c>
      <c r="N957" s="71" t="str">
        <f t="shared" si="149"/>
        <v/>
      </c>
      <c r="O957" s="75" t="str">
        <f t="shared" si="152"/>
        <v/>
      </c>
      <c r="P957" s="71" t="str">
        <f t="shared" si="153"/>
        <v/>
      </c>
      <c r="U957" s="114"/>
      <c r="V957" s="115"/>
      <c r="W957" s="114"/>
      <c r="X957" s="114"/>
    </row>
    <row r="958" spans="2:24">
      <c r="B958" s="8">
        <f t="shared" si="151"/>
        <v>947</v>
      </c>
      <c r="J958" s="37"/>
      <c r="L958" s="51" t="str">
        <f t="shared" si="150"/>
        <v/>
      </c>
      <c r="M958" s="71" t="str">
        <f t="shared" si="148"/>
        <v/>
      </c>
      <c r="N958" s="71" t="str">
        <f t="shared" si="149"/>
        <v/>
      </c>
      <c r="O958" s="75" t="str">
        <f t="shared" si="152"/>
        <v/>
      </c>
      <c r="P958" s="71" t="str">
        <f t="shared" si="153"/>
        <v/>
      </c>
      <c r="U958" s="114"/>
      <c r="V958" s="115"/>
      <c r="W958" s="114"/>
      <c r="X958" s="114"/>
    </row>
    <row r="959" spans="2:24">
      <c r="B959" s="8">
        <f t="shared" si="151"/>
        <v>948</v>
      </c>
      <c r="J959" s="37"/>
      <c r="L959" s="51" t="str">
        <f t="shared" si="150"/>
        <v/>
      </c>
      <c r="M959" s="71" t="str">
        <f t="shared" si="148"/>
        <v/>
      </c>
      <c r="N959" s="71" t="str">
        <f t="shared" si="149"/>
        <v/>
      </c>
      <c r="O959" s="75" t="str">
        <f t="shared" si="152"/>
        <v/>
      </c>
      <c r="P959" s="71" t="str">
        <f t="shared" si="153"/>
        <v/>
      </c>
      <c r="U959" s="114"/>
      <c r="V959" s="115"/>
      <c r="W959" s="114"/>
      <c r="X959" s="114"/>
    </row>
    <row r="960" spans="2:24">
      <c r="B960" s="8">
        <f t="shared" si="151"/>
        <v>949</v>
      </c>
      <c r="J960" s="37"/>
      <c r="L960" s="51" t="str">
        <f t="shared" si="150"/>
        <v/>
      </c>
      <c r="M960" s="71" t="str">
        <f t="shared" si="148"/>
        <v/>
      </c>
      <c r="N960" s="71" t="str">
        <f t="shared" si="149"/>
        <v/>
      </c>
      <c r="O960" s="75" t="str">
        <f t="shared" si="152"/>
        <v/>
      </c>
      <c r="P960" s="71" t="str">
        <f t="shared" si="153"/>
        <v/>
      </c>
      <c r="U960" s="114"/>
      <c r="V960" s="115"/>
      <c r="W960" s="114"/>
      <c r="X960" s="114"/>
    </row>
    <row r="961" spans="2:24">
      <c r="B961" s="8">
        <f t="shared" si="151"/>
        <v>950</v>
      </c>
      <c r="J961" s="37"/>
      <c r="L961" s="51" t="str">
        <f t="shared" si="150"/>
        <v/>
      </c>
      <c r="M961" s="71" t="str">
        <f t="shared" si="148"/>
        <v/>
      </c>
      <c r="N961" s="71" t="str">
        <f t="shared" si="149"/>
        <v/>
      </c>
      <c r="O961" s="75" t="str">
        <f t="shared" si="152"/>
        <v/>
      </c>
      <c r="P961" s="71" t="str">
        <f t="shared" si="153"/>
        <v/>
      </c>
      <c r="U961" s="114"/>
      <c r="V961" s="115"/>
      <c r="W961" s="114"/>
      <c r="X961" s="114"/>
    </row>
    <row r="962" spans="2:24">
      <c r="B962" s="8">
        <f t="shared" si="151"/>
        <v>951</v>
      </c>
      <c r="J962" s="37"/>
      <c r="L962" s="51" t="str">
        <f t="shared" si="150"/>
        <v/>
      </c>
      <c r="M962" s="71" t="str">
        <f t="shared" si="148"/>
        <v/>
      </c>
      <c r="N962" s="71" t="str">
        <f t="shared" si="149"/>
        <v/>
      </c>
      <c r="O962" s="75" t="str">
        <f t="shared" si="152"/>
        <v/>
      </c>
      <c r="P962" s="71" t="str">
        <f t="shared" si="153"/>
        <v/>
      </c>
      <c r="U962" s="114"/>
      <c r="V962" s="115"/>
      <c r="W962" s="114"/>
      <c r="X962" s="114"/>
    </row>
    <row r="963" spans="2:24">
      <c r="B963" s="8">
        <f t="shared" si="151"/>
        <v>952</v>
      </c>
      <c r="J963" s="37"/>
      <c r="L963" s="51" t="str">
        <f t="shared" si="150"/>
        <v/>
      </c>
      <c r="M963" s="71" t="str">
        <f t="shared" si="148"/>
        <v/>
      </c>
      <c r="N963" s="71" t="str">
        <f t="shared" si="149"/>
        <v/>
      </c>
      <c r="O963" s="75" t="str">
        <f t="shared" si="152"/>
        <v/>
      </c>
      <c r="P963" s="71" t="str">
        <f t="shared" si="153"/>
        <v/>
      </c>
      <c r="U963" s="114"/>
      <c r="V963" s="115"/>
      <c r="W963" s="114"/>
      <c r="X963" s="114"/>
    </row>
    <row r="964" spans="2:24">
      <c r="B964" s="8">
        <f t="shared" si="151"/>
        <v>953</v>
      </c>
      <c r="J964" s="37"/>
      <c r="L964" s="51" t="str">
        <f t="shared" si="150"/>
        <v/>
      </c>
      <c r="M964" s="71" t="str">
        <f t="shared" si="148"/>
        <v/>
      </c>
      <c r="N964" s="71" t="str">
        <f t="shared" si="149"/>
        <v/>
      </c>
      <c r="O964" s="75" t="str">
        <f t="shared" si="152"/>
        <v/>
      </c>
      <c r="P964" s="71" t="str">
        <f t="shared" si="153"/>
        <v/>
      </c>
      <c r="U964" s="114"/>
      <c r="V964" s="115"/>
      <c r="W964" s="114"/>
      <c r="X964" s="114"/>
    </row>
    <row r="965" spans="2:24">
      <c r="B965" s="8">
        <f t="shared" si="151"/>
        <v>954</v>
      </c>
      <c r="J965" s="37"/>
      <c r="L965" s="51" t="str">
        <f t="shared" si="150"/>
        <v/>
      </c>
      <c r="M965" s="71" t="str">
        <f t="shared" si="148"/>
        <v/>
      </c>
      <c r="N965" s="71" t="str">
        <f t="shared" si="149"/>
        <v/>
      </c>
      <c r="O965" s="75" t="str">
        <f t="shared" si="152"/>
        <v/>
      </c>
      <c r="P965" s="71" t="str">
        <f t="shared" si="153"/>
        <v/>
      </c>
      <c r="U965" s="114"/>
      <c r="V965" s="115"/>
      <c r="W965" s="114"/>
      <c r="X965" s="114"/>
    </row>
    <row r="966" spans="2:24">
      <c r="B966" s="8">
        <f t="shared" si="151"/>
        <v>955</v>
      </c>
      <c r="J966" s="37"/>
      <c r="L966" s="51" t="str">
        <f t="shared" si="150"/>
        <v/>
      </c>
      <c r="M966" s="71" t="str">
        <f t="shared" si="148"/>
        <v/>
      </c>
      <c r="N966" s="71" t="str">
        <f t="shared" si="149"/>
        <v/>
      </c>
      <c r="O966" s="75" t="str">
        <f t="shared" si="152"/>
        <v/>
      </c>
      <c r="P966" s="71" t="str">
        <f t="shared" si="153"/>
        <v/>
      </c>
      <c r="U966" s="114"/>
      <c r="V966" s="115"/>
      <c r="W966" s="114"/>
      <c r="X966" s="114"/>
    </row>
    <row r="967" spans="2:24">
      <c r="B967" s="8">
        <f t="shared" si="151"/>
        <v>956</v>
      </c>
      <c r="J967" s="37"/>
      <c r="L967" s="51" t="str">
        <f t="shared" si="150"/>
        <v/>
      </c>
      <c r="M967" s="71" t="str">
        <f t="shared" si="148"/>
        <v/>
      </c>
      <c r="N967" s="71" t="str">
        <f t="shared" si="149"/>
        <v/>
      </c>
      <c r="O967" s="75" t="str">
        <f t="shared" si="152"/>
        <v/>
      </c>
      <c r="P967" s="71" t="str">
        <f t="shared" si="153"/>
        <v/>
      </c>
      <c r="U967" s="114"/>
      <c r="V967" s="115"/>
      <c r="W967" s="114"/>
      <c r="X967" s="114"/>
    </row>
    <row r="968" spans="2:24">
      <c r="B968" s="8">
        <f t="shared" si="151"/>
        <v>957</v>
      </c>
      <c r="J968" s="37"/>
      <c r="L968" s="51" t="str">
        <f t="shared" si="150"/>
        <v/>
      </c>
      <c r="M968" s="71" t="str">
        <f t="shared" si="148"/>
        <v/>
      </c>
      <c r="N968" s="71" t="str">
        <f t="shared" si="149"/>
        <v/>
      </c>
      <c r="O968" s="75" t="str">
        <f t="shared" si="152"/>
        <v/>
      </c>
      <c r="P968" s="71" t="str">
        <f t="shared" si="153"/>
        <v/>
      </c>
      <c r="U968" s="114"/>
      <c r="V968" s="115"/>
      <c r="W968" s="114"/>
      <c r="X968" s="114"/>
    </row>
    <row r="969" spans="2:24">
      <c r="B969" s="8">
        <f t="shared" si="151"/>
        <v>958</v>
      </c>
      <c r="J969" s="37"/>
      <c r="L969" s="51" t="str">
        <f t="shared" si="150"/>
        <v/>
      </c>
      <c r="M969" s="71" t="str">
        <f t="shared" si="148"/>
        <v/>
      </c>
      <c r="N969" s="71" t="str">
        <f t="shared" si="149"/>
        <v/>
      </c>
      <c r="O969" s="75" t="str">
        <f t="shared" si="152"/>
        <v/>
      </c>
      <c r="P969" s="71" t="str">
        <f t="shared" si="153"/>
        <v/>
      </c>
      <c r="U969" s="114"/>
      <c r="V969" s="115"/>
      <c r="W969" s="114"/>
      <c r="X969" s="114"/>
    </row>
    <row r="970" spans="2:24">
      <c r="B970" s="8">
        <f t="shared" si="151"/>
        <v>959</v>
      </c>
      <c r="J970" s="37"/>
      <c r="L970" s="51" t="str">
        <f t="shared" si="150"/>
        <v/>
      </c>
      <c r="M970" s="71" t="str">
        <f t="shared" ref="M970:M1033" si="154">IF($L970&gt;0,$L970,"")</f>
        <v/>
      </c>
      <c r="N970" s="71" t="str">
        <f t="shared" ref="N970:N1033" si="155">IF($L970&lt;0,$L970,"")</f>
        <v/>
      </c>
      <c r="O970" s="75" t="str">
        <f t="shared" si="152"/>
        <v/>
      </c>
      <c r="P970" s="71" t="str">
        <f t="shared" si="153"/>
        <v/>
      </c>
      <c r="U970" s="114"/>
      <c r="V970" s="115"/>
      <c r="W970" s="114"/>
      <c r="X970" s="114"/>
    </row>
    <row r="971" spans="2:24">
      <c r="B971" s="8">
        <f t="shared" si="151"/>
        <v>960</v>
      </c>
      <c r="J971" s="37"/>
      <c r="L971" s="51" t="str">
        <f t="shared" ref="L971:L1034" si="156">IF(H971&lt;&gt;"",J971/J970-1,"")</f>
        <v/>
      </c>
      <c r="M971" s="71" t="str">
        <f t="shared" si="154"/>
        <v/>
      </c>
      <c r="N971" s="71" t="str">
        <f t="shared" si="155"/>
        <v/>
      </c>
      <c r="O971" s="75" t="str">
        <f t="shared" si="152"/>
        <v/>
      </c>
      <c r="P971" s="71" t="str">
        <f t="shared" si="153"/>
        <v/>
      </c>
      <c r="U971" s="114"/>
      <c r="V971" s="115"/>
      <c r="W971" s="114"/>
      <c r="X971" s="114"/>
    </row>
    <row r="972" spans="2:24">
      <c r="B972" s="8">
        <f t="shared" si="151"/>
        <v>961</v>
      </c>
      <c r="J972" s="37"/>
      <c r="L972" s="51" t="str">
        <f t="shared" si="156"/>
        <v/>
      </c>
      <c r="M972" s="71" t="str">
        <f t="shared" si="154"/>
        <v/>
      </c>
      <c r="N972" s="71" t="str">
        <f t="shared" si="155"/>
        <v/>
      </c>
      <c r="O972" s="75" t="str">
        <f t="shared" si="152"/>
        <v/>
      </c>
      <c r="P972" s="71" t="str">
        <f t="shared" si="153"/>
        <v/>
      </c>
      <c r="U972" s="114"/>
      <c r="V972" s="115"/>
      <c r="W972" s="114"/>
      <c r="X972" s="114"/>
    </row>
    <row r="973" spans="2:24">
      <c r="B973" s="8">
        <f t="shared" si="151"/>
        <v>962</v>
      </c>
      <c r="J973" s="37"/>
      <c r="L973" s="51" t="str">
        <f t="shared" si="156"/>
        <v/>
      </c>
      <c r="M973" s="71" t="str">
        <f t="shared" si="154"/>
        <v/>
      </c>
      <c r="N973" s="71" t="str">
        <f t="shared" si="155"/>
        <v/>
      </c>
      <c r="O973" s="75" t="str">
        <f t="shared" si="152"/>
        <v/>
      </c>
      <c r="P973" s="71" t="str">
        <f t="shared" si="153"/>
        <v/>
      </c>
      <c r="U973" s="114"/>
      <c r="V973" s="115"/>
      <c r="W973" s="114"/>
      <c r="X973" s="114"/>
    </row>
    <row r="974" spans="2:24">
      <c r="B974" s="8">
        <f t="shared" ref="B974:B1037" si="157">1+B973</f>
        <v>963</v>
      </c>
      <c r="J974" s="37"/>
      <c r="L974" s="51" t="str">
        <f t="shared" si="156"/>
        <v/>
      </c>
      <c r="M974" s="71" t="str">
        <f t="shared" si="154"/>
        <v/>
      </c>
      <c r="N974" s="71" t="str">
        <f t="shared" si="155"/>
        <v/>
      </c>
      <c r="O974" s="75" t="str">
        <f t="shared" si="152"/>
        <v/>
      </c>
      <c r="P974" s="71" t="str">
        <f t="shared" si="153"/>
        <v/>
      </c>
      <c r="U974" s="114"/>
      <c r="V974" s="115"/>
      <c r="W974" s="114"/>
      <c r="X974" s="114"/>
    </row>
    <row r="975" spans="2:24">
      <c r="B975" s="8">
        <f t="shared" si="157"/>
        <v>964</v>
      </c>
      <c r="J975" s="37"/>
      <c r="L975" s="51" t="str">
        <f t="shared" si="156"/>
        <v/>
      </c>
      <c r="M975" s="71" t="str">
        <f t="shared" si="154"/>
        <v/>
      </c>
      <c r="N975" s="71" t="str">
        <f t="shared" si="155"/>
        <v/>
      </c>
      <c r="O975" s="75" t="str">
        <f t="shared" si="152"/>
        <v/>
      </c>
      <c r="P975" s="71" t="str">
        <f t="shared" si="153"/>
        <v/>
      </c>
      <c r="U975" s="114"/>
      <c r="V975" s="115"/>
      <c r="W975" s="114"/>
      <c r="X975" s="114"/>
    </row>
    <row r="976" spans="2:24">
      <c r="B976" s="8">
        <f t="shared" si="157"/>
        <v>965</v>
      </c>
      <c r="J976" s="37"/>
      <c r="L976" s="51" t="str">
        <f t="shared" si="156"/>
        <v/>
      </c>
      <c r="M976" s="71" t="str">
        <f t="shared" si="154"/>
        <v/>
      </c>
      <c r="N976" s="71" t="str">
        <f t="shared" si="155"/>
        <v/>
      </c>
      <c r="O976" s="75" t="str">
        <f t="shared" si="152"/>
        <v/>
      </c>
      <c r="P976" s="71" t="str">
        <f t="shared" si="153"/>
        <v/>
      </c>
      <c r="U976" s="114"/>
      <c r="V976" s="115"/>
      <c r="W976" s="114"/>
      <c r="X976" s="114"/>
    </row>
    <row r="977" spans="2:24">
      <c r="B977" s="8">
        <f t="shared" si="157"/>
        <v>966</v>
      </c>
      <c r="J977" s="37"/>
      <c r="L977" s="51" t="str">
        <f t="shared" si="156"/>
        <v/>
      </c>
      <c r="M977" s="71" t="str">
        <f t="shared" si="154"/>
        <v/>
      </c>
      <c r="N977" s="71" t="str">
        <f t="shared" si="155"/>
        <v/>
      </c>
      <c r="O977" s="75" t="str">
        <f t="shared" si="152"/>
        <v/>
      </c>
      <c r="P977" s="71" t="str">
        <f t="shared" si="153"/>
        <v/>
      </c>
      <c r="U977" s="114"/>
      <c r="V977" s="115"/>
      <c r="W977" s="114"/>
      <c r="X977" s="114"/>
    </row>
    <row r="978" spans="2:24">
      <c r="B978" s="8">
        <f t="shared" si="157"/>
        <v>967</v>
      </c>
      <c r="J978" s="37"/>
      <c r="L978" s="51" t="str">
        <f t="shared" si="156"/>
        <v/>
      </c>
      <c r="M978" s="71" t="str">
        <f t="shared" si="154"/>
        <v/>
      </c>
      <c r="N978" s="71" t="str">
        <f t="shared" si="155"/>
        <v/>
      </c>
      <c r="O978" s="75" t="str">
        <f t="shared" si="152"/>
        <v/>
      </c>
      <c r="P978" s="71" t="str">
        <f t="shared" si="153"/>
        <v/>
      </c>
      <c r="U978" s="114"/>
      <c r="V978" s="115"/>
      <c r="W978" s="114"/>
      <c r="X978" s="114"/>
    </row>
    <row r="979" spans="2:24">
      <c r="B979" s="8">
        <f t="shared" si="157"/>
        <v>968</v>
      </c>
      <c r="J979" s="37"/>
      <c r="L979" s="51" t="str">
        <f t="shared" si="156"/>
        <v/>
      </c>
      <c r="M979" s="71" t="str">
        <f t="shared" si="154"/>
        <v/>
      </c>
      <c r="N979" s="71" t="str">
        <f t="shared" si="155"/>
        <v/>
      </c>
      <c r="O979" s="75" t="str">
        <f t="shared" si="152"/>
        <v/>
      </c>
      <c r="P979" s="71" t="str">
        <f t="shared" si="153"/>
        <v/>
      </c>
      <c r="U979" s="114"/>
      <c r="V979" s="115"/>
      <c r="W979" s="114"/>
      <c r="X979" s="114"/>
    </row>
    <row r="980" spans="2:24">
      <c r="B980" s="8">
        <f t="shared" si="157"/>
        <v>969</v>
      </c>
      <c r="J980" s="37"/>
      <c r="L980" s="51" t="str">
        <f t="shared" si="156"/>
        <v/>
      </c>
      <c r="M980" s="71" t="str">
        <f t="shared" si="154"/>
        <v/>
      </c>
      <c r="N980" s="71" t="str">
        <f t="shared" si="155"/>
        <v/>
      </c>
      <c r="O980" s="75" t="str">
        <f t="shared" si="152"/>
        <v/>
      </c>
      <c r="P980" s="71" t="str">
        <f t="shared" si="153"/>
        <v/>
      </c>
      <c r="U980" s="114"/>
      <c r="V980" s="115"/>
      <c r="W980" s="114"/>
      <c r="X980" s="114"/>
    </row>
    <row r="981" spans="2:24">
      <c r="B981" s="8">
        <f t="shared" si="157"/>
        <v>970</v>
      </c>
      <c r="J981" s="37"/>
      <c r="L981" s="51" t="str">
        <f t="shared" si="156"/>
        <v/>
      </c>
      <c r="M981" s="71" t="str">
        <f t="shared" si="154"/>
        <v/>
      </c>
      <c r="N981" s="71" t="str">
        <f t="shared" si="155"/>
        <v/>
      </c>
      <c r="O981" s="75" t="str">
        <f t="shared" si="152"/>
        <v/>
      </c>
      <c r="P981" s="71" t="str">
        <f t="shared" si="153"/>
        <v/>
      </c>
      <c r="U981" s="114"/>
      <c r="V981" s="115"/>
      <c r="W981" s="114"/>
      <c r="X981" s="114"/>
    </row>
    <row r="982" spans="2:24">
      <c r="B982" s="8">
        <f t="shared" si="157"/>
        <v>971</v>
      </c>
      <c r="J982" s="37"/>
      <c r="L982" s="51" t="str">
        <f t="shared" si="156"/>
        <v/>
      </c>
      <c r="M982" s="71" t="str">
        <f t="shared" si="154"/>
        <v/>
      </c>
      <c r="N982" s="71" t="str">
        <f t="shared" si="155"/>
        <v/>
      </c>
      <c r="O982" s="75" t="str">
        <f t="shared" si="152"/>
        <v/>
      </c>
      <c r="P982" s="71" t="str">
        <f t="shared" si="153"/>
        <v/>
      </c>
      <c r="U982" s="114"/>
      <c r="V982" s="115"/>
      <c r="W982" s="114"/>
      <c r="X982" s="114"/>
    </row>
    <row r="983" spans="2:24">
      <c r="B983" s="8">
        <f t="shared" si="157"/>
        <v>972</v>
      </c>
      <c r="J983" s="37"/>
      <c r="L983" s="51" t="str">
        <f t="shared" si="156"/>
        <v/>
      </c>
      <c r="M983" s="71" t="str">
        <f t="shared" si="154"/>
        <v/>
      </c>
      <c r="N983" s="71" t="str">
        <f t="shared" si="155"/>
        <v/>
      </c>
      <c r="O983" s="75" t="str">
        <f t="shared" si="152"/>
        <v/>
      </c>
      <c r="P983" s="71" t="str">
        <f t="shared" si="153"/>
        <v/>
      </c>
      <c r="U983" s="114"/>
      <c r="V983" s="115"/>
      <c r="W983" s="114"/>
      <c r="X983" s="114"/>
    </row>
    <row r="984" spans="2:24">
      <c r="B984" s="8">
        <f t="shared" si="157"/>
        <v>973</v>
      </c>
      <c r="J984" s="37"/>
      <c r="L984" s="51" t="str">
        <f t="shared" si="156"/>
        <v/>
      </c>
      <c r="M984" s="71" t="str">
        <f t="shared" si="154"/>
        <v/>
      </c>
      <c r="N984" s="71" t="str">
        <f t="shared" si="155"/>
        <v/>
      </c>
      <c r="O984" s="75" t="str">
        <f t="shared" si="152"/>
        <v/>
      </c>
      <c r="P984" s="71" t="str">
        <f t="shared" si="153"/>
        <v/>
      </c>
      <c r="U984" s="114"/>
      <c r="V984" s="115"/>
      <c r="W984" s="114"/>
      <c r="X984" s="114"/>
    </row>
    <row r="985" spans="2:24">
      <c r="B985" s="8">
        <f t="shared" si="157"/>
        <v>974</v>
      </c>
      <c r="J985" s="37"/>
      <c r="L985" s="51" t="str">
        <f t="shared" si="156"/>
        <v/>
      </c>
      <c r="M985" s="71" t="str">
        <f t="shared" si="154"/>
        <v/>
      </c>
      <c r="N985" s="71" t="str">
        <f t="shared" si="155"/>
        <v/>
      </c>
      <c r="O985" s="75" t="str">
        <f t="shared" si="152"/>
        <v/>
      </c>
      <c r="P985" s="71" t="str">
        <f t="shared" si="153"/>
        <v/>
      </c>
      <c r="U985" s="114"/>
      <c r="V985" s="115"/>
      <c r="W985" s="114"/>
      <c r="X985" s="114"/>
    </row>
    <row r="986" spans="2:24">
      <c r="B986" s="8">
        <f t="shared" si="157"/>
        <v>975</v>
      </c>
      <c r="J986" s="37"/>
      <c r="L986" s="51" t="str">
        <f t="shared" si="156"/>
        <v/>
      </c>
      <c r="M986" s="71" t="str">
        <f t="shared" si="154"/>
        <v/>
      </c>
      <c r="N986" s="71" t="str">
        <f t="shared" si="155"/>
        <v/>
      </c>
      <c r="O986" s="75" t="str">
        <f t="shared" si="152"/>
        <v/>
      </c>
      <c r="P986" s="71" t="str">
        <f t="shared" si="153"/>
        <v/>
      </c>
      <c r="U986" s="114"/>
      <c r="V986" s="115"/>
      <c r="W986" s="114"/>
      <c r="X986" s="114"/>
    </row>
    <row r="987" spans="2:24">
      <c r="B987" s="8">
        <f t="shared" si="157"/>
        <v>976</v>
      </c>
      <c r="J987" s="37"/>
      <c r="L987" s="51" t="str">
        <f t="shared" si="156"/>
        <v/>
      </c>
      <c r="M987" s="71" t="str">
        <f t="shared" si="154"/>
        <v/>
      </c>
      <c r="N987" s="71" t="str">
        <f t="shared" si="155"/>
        <v/>
      </c>
      <c r="O987" s="75" t="str">
        <f t="shared" si="152"/>
        <v/>
      </c>
      <c r="P987" s="71" t="str">
        <f t="shared" si="153"/>
        <v/>
      </c>
      <c r="U987" s="114"/>
      <c r="V987" s="115"/>
      <c r="W987" s="114"/>
      <c r="X987" s="114"/>
    </row>
    <row r="988" spans="2:24">
      <c r="B988" s="8">
        <f t="shared" si="157"/>
        <v>977</v>
      </c>
      <c r="J988" s="37"/>
      <c r="L988" s="51" t="str">
        <f t="shared" si="156"/>
        <v/>
      </c>
      <c r="M988" s="71" t="str">
        <f t="shared" si="154"/>
        <v/>
      </c>
      <c r="N988" s="71" t="str">
        <f t="shared" si="155"/>
        <v/>
      </c>
      <c r="O988" s="75" t="str">
        <f t="shared" si="152"/>
        <v/>
      </c>
      <c r="P988" s="71" t="str">
        <f t="shared" si="153"/>
        <v/>
      </c>
      <c r="U988" s="114"/>
      <c r="V988" s="115"/>
      <c r="W988" s="114"/>
      <c r="X988" s="114"/>
    </row>
    <row r="989" spans="2:24">
      <c r="B989" s="8">
        <f t="shared" si="157"/>
        <v>978</v>
      </c>
      <c r="J989" s="37"/>
      <c r="L989" s="51" t="str">
        <f t="shared" si="156"/>
        <v/>
      </c>
      <c r="M989" s="71" t="str">
        <f t="shared" si="154"/>
        <v/>
      </c>
      <c r="N989" s="71" t="str">
        <f t="shared" si="155"/>
        <v/>
      </c>
      <c r="O989" s="75" t="str">
        <f t="shared" si="152"/>
        <v/>
      </c>
      <c r="P989" s="71" t="str">
        <f t="shared" si="153"/>
        <v/>
      </c>
      <c r="U989" s="114"/>
      <c r="V989" s="115"/>
      <c r="W989" s="114"/>
      <c r="X989" s="114"/>
    </row>
    <row r="990" spans="2:24">
      <c r="B990" s="8">
        <f t="shared" si="157"/>
        <v>979</v>
      </c>
      <c r="J990" s="37"/>
      <c r="L990" s="51" t="str">
        <f t="shared" si="156"/>
        <v/>
      </c>
      <c r="M990" s="71" t="str">
        <f t="shared" si="154"/>
        <v/>
      </c>
      <c r="N990" s="71" t="str">
        <f t="shared" si="155"/>
        <v/>
      </c>
      <c r="O990" s="75" t="str">
        <f t="shared" si="152"/>
        <v/>
      </c>
      <c r="P990" s="71" t="str">
        <f t="shared" si="153"/>
        <v/>
      </c>
      <c r="U990" s="114"/>
      <c r="V990" s="115"/>
      <c r="W990" s="114"/>
      <c r="X990" s="114"/>
    </row>
    <row r="991" spans="2:24">
      <c r="B991" s="8">
        <f t="shared" si="157"/>
        <v>980</v>
      </c>
      <c r="J991" s="37"/>
      <c r="L991" s="51" t="str">
        <f t="shared" si="156"/>
        <v/>
      </c>
      <c r="M991" s="71" t="str">
        <f t="shared" si="154"/>
        <v/>
      </c>
      <c r="N991" s="71" t="str">
        <f t="shared" si="155"/>
        <v/>
      </c>
      <c r="O991" s="75" t="str">
        <f t="shared" si="152"/>
        <v/>
      </c>
      <c r="P991" s="71" t="str">
        <f t="shared" si="153"/>
        <v/>
      </c>
      <c r="U991" s="114"/>
      <c r="V991" s="115"/>
      <c r="W991" s="114"/>
      <c r="X991" s="114"/>
    </row>
    <row r="992" spans="2:24">
      <c r="B992" s="8">
        <f t="shared" si="157"/>
        <v>981</v>
      </c>
      <c r="J992" s="37"/>
      <c r="L992" s="51" t="str">
        <f t="shared" si="156"/>
        <v/>
      </c>
      <c r="M992" s="71" t="str">
        <f t="shared" si="154"/>
        <v/>
      </c>
      <c r="N992" s="71" t="str">
        <f t="shared" si="155"/>
        <v/>
      </c>
      <c r="O992" s="75" t="str">
        <f t="shared" si="152"/>
        <v/>
      </c>
      <c r="P992" s="71" t="str">
        <f t="shared" si="153"/>
        <v/>
      </c>
      <c r="U992" s="114"/>
      <c r="V992" s="115"/>
      <c r="W992" s="114"/>
      <c r="X992" s="114"/>
    </row>
    <row r="993" spans="2:24">
      <c r="B993" s="8">
        <f t="shared" si="157"/>
        <v>982</v>
      </c>
      <c r="J993" s="37"/>
      <c r="L993" s="51" t="str">
        <f t="shared" si="156"/>
        <v/>
      </c>
      <c r="M993" s="71" t="str">
        <f t="shared" si="154"/>
        <v/>
      </c>
      <c r="N993" s="71" t="str">
        <f t="shared" si="155"/>
        <v/>
      </c>
      <c r="O993" s="75" t="str">
        <f t="shared" si="152"/>
        <v/>
      </c>
      <c r="P993" s="71" t="str">
        <f t="shared" si="153"/>
        <v/>
      </c>
      <c r="U993" s="114"/>
      <c r="V993" s="115"/>
      <c r="W993" s="114"/>
      <c r="X993" s="114"/>
    </row>
    <row r="994" spans="2:24">
      <c r="B994" s="8">
        <f t="shared" si="157"/>
        <v>983</v>
      </c>
      <c r="J994" s="37"/>
      <c r="L994" s="51" t="str">
        <f t="shared" si="156"/>
        <v/>
      </c>
      <c r="M994" s="71" t="str">
        <f t="shared" si="154"/>
        <v/>
      </c>
      <c r="N994" s="71" t="str">
        <f t="shared" si="155"/>
        <v/>
      </c>
      <c r="O994" s="75" t="str">
        <f t="shared" si="152"/>
        <v/>
      </c>
      <c r="P994" s="71" t="str">
        <f t="shared" si="153"/>
        <v/>
      </c>
      <c r="U994" s="114"/>
      <c r="V994" s="115"/>
      <c r="W994" s="114"/>
      <c r="X994" s="114"/>
    </row>
    <row r="995" spans="2:24">
      <c r="B995" s="8">
        <f t="shared" si="157"/>
        <v>984</v>
      </c>
      <c r="J995" s="37"/>
      <c r="L995" s="51" t="str">
        <f t="shared" si="156"/>
        <v/>
      </c>
      <c r="M995" s="71" t="str">
        <f t="shared" si="154"/>
        <v/>
      </c>
      <c r="N995" s="71" t="str">
        <f t="shared" si="155"/>
        <v/>
      </c>
      <c r="O995" s="75" t="str">
        <f t="shared" si="152"/>
        <v/>
      </c>
      <c r="P995" s="71" t="str">
        <f t="shared" si="153"/>
        <v/>
      </c>
      <c r="U995" s="114"/>
      <c r="V995" s="115"/>
      <c r="W995" s="114"/>
      <c r="X995" s="114"/>
    </row>
    <row r="996" spans="2:24">
      <c r="B996" s="8">
        <f t="shared" si="157"/>
        <v>985</v>
      </c>
      <c r="J996" s="37"/>
      <c r="L996" s="51" t="str">
        <f t="shared" si="156"/>
        <v/>
      </c>
      <c r="M996" s="71" t="str">
        <f t="shared" si="154"/>
        <v/>
      </c>
      <c r="N996" s="71" t="str">
        <f t="shared" si="155"/>
        <v/>
      </c>
      <c r="O996" s="75" t="str">
        <f t="shared" si="152"/>
        <v/>
      </c>
      <c r="P996" s="71" t="str">
        <f t="shared" si="153"/>
        <v/>
      </c>
      <c r="U996" s="114"/>
      <c r="V996" s="115"/>
      <c r="W996" s="114"/>
      <c r="X996" s="114"/>
    </row>
    <row r="997" spans="2:24">
      <c r="B997" s="8">
        <f t="shared" si="157"/>
        <v>986</v>
      </c>
      <c r="J997" s="37"/>
      <c r="L997" s="51" t="str">
        <f t="shared" si="156"/>
        <v/>
      </c>
      <c r="M997" s="71" t="str">
        <f t="shared" si="154"/>
        <v/>
      </c>
      <c r="N997" s="71" t="str">
        <f t="shared" si="155"/>
        <v/>
      </c>
      <c r="O997" s="75" t="str">
        <f t="shared" si="152"/>
        <v/>
      </c>
      <c r="P997" s="71" t="str">
        <f t="shared" si="153"/>
        <v/>
      </c>
      <c r="U997" s="114"/>
      <c r="V997" s="115"/>
      <c r="W997" s="114"/>
      <c r="X997" s="114"/>
    </row>
    <row r="998" spans="2:24">
      <c r="B998" s="8">
        <f t="shared" si="157"/>
        <v>987</v>
      </c>
      <c r="J998" s="37"/>
      <c r="L998" s="51" t="str">
        <f t="shared" si="156"/>
        <v/>
      </c>
      <c r="M998" s="71" t="str">
        <f t="shared" si="154"/>
        <v/>
      </c>
      <c r="N998" s="71" t="str">
        <f t="shared" si="155"/>
        <v/>
      </c>
      <c r="O998" s="75" t="str">
        <f t="shared" si="152"/>
        <v/>
      </c>
      <c r="P998" s="71" t="str">
        <f t="shared" si="153"/>
        <v/>
      </c>
      <c r="U998" s="114"/>
      <c r="V998" s="115"/>
      <c r="W998" s="114"/>
      <c r="X998" s="114"/>
    </row>
    <row r="999" spans="2:24">
      <c r="B999" s="8">
        <f t="shared" si="157"/>
        <v>988</v>
      </c>
      <c r="J999" s="37"/>
      <c r="L999" s="51" t="str">
        <f t="shared" si="156"/>
        <v/>
      </c>
      <c r="M999" s="71" t="str">
        <f t="shared" si="154"/>
        <v/>
      </c>
      <c r="N999" s="71" t="str">
        <f t="shared" si="155"/>
        <v/>
      </c>
      <c r="O999" s="75" t="str">
        <f t="shared" si="152"/>
        <v/>
      </c>
      <c r="P999" s="71" t="str">
        <f t="shared" si="153"/>
        <v/>
      </c>
      <c r="U999" s="114"/>
      <c r="V999" s="115"/>
      <c r="W999" s="114"/>
      <c r="X999" s="114"/>
    </row>
    <row r="1000" spans="2:24">
      <c r="B1000" s="8">
        <f t="shared" si="157"/>
        <v>989</v>
      </c>
      <c r="J1000" s="37"/>
      <c r="L1000" s="51" t="str">
        <f t="shared" si="156"/>
        <v/>
      </c>
      <c r="M1000" s="71" t="str">
        <f t="shared" si="154"/>
        <v/>
      </c>
      <c r="N1000" s="71" t="str">
        <f t="shared" si="155"/>
        <v/>
      </c>
      <c r="O1000" s="75" t="str">
        <f t="shared" si="152"/>
        <v/>
      </c>
      <c r="P1000" s="71" t="str">
        <f t="shared" si="153"/>
        <v/>
      </c>
      <c r="U1000" s="114"/>
      <c r="V1000" s="115"/>
      <c r="W1000" s="114"/>
      <c r="X1000" s="114"/>
    </row>
    <row r="1001" spans="2:24">
      <c r="B1001" s="8">
        <f t="shared" si="157"/>
        <v>990</v>
      </c>
      <c r="J1001" s="37"/>
      <c r="L1001" s="51" t="str">
        <f t="shared" si="156"/>
        <v/>
      </c>
      <c r="M1001" s="71" t="str">
        <f t="shared" si="154"/>
        <v/>
      </c>
      <c r="N1001" s="71" t="str">
        <f t="shared" si="155"/>
        <v/>
      </c>
      <c r="O1001" s="75" t="str">
        <f t="shared" si="152"/>
        <v/>
      </c>
      <c r="P1001" s="71" t="str">
        <f t="shared" si="153"/>
        <v/>
      </c>
      <c r="U1001" s="114"/>
      <c r="V1001" s="115"/>
      <c r="W1001" s="114"/>
      <c r="X1001" s="114"/>
    </row>
    <row r="1002" spans="2:24">
      <c r="B1002" s="8">
        <f t="shared" si="157"/>
        <v>991</v>
      </c>
      <c r="J1002" s="37"/>
      <c r="L1002" s="51" t="str">
        <f t="shared" si="156"/>
        <v/>
      </c>
      <c r="M1002" s="71" t="str">
        <f t="shared" si="154"/>
        <v/>
      </c>
      <c r="N1002" s="71" t="str">
        <f t="shared" si="155"/>
        <v/>
      </c>
      <c r="O1002" s="75" t="str">
        <f t="shared" si="152"/>
        <v/>
      </c>
      <c r="P1002" s="71" t="str">
        <f t="shared" si="153"/>
        <v/>
      </c>
      <c r="U1002" s="114"/>
      <c r="V1002" s="115"/>
      <c r="W1002" s="114"/>
      <c r="X1002" s="114"/>
    </row>
    <row r="1003" spans="2:24">
      <c r="B1003" s="8">
        <f t="shared" si="157"/>
        <v>992</v>
      </c>
      <c r="J1003" s="37"/>
      <c r="L1003" s="51" t="str">
        <f t="shared" si="156"/>
        <v/>
      </c>
      <c r="M1003" s="71" t="str">
        <f t="shared" si="154"/>
        <v/>
      </c>
      <c r="N1003" s="71" t="str">
        <f t="shared" si="155"/>
        <v/>
      </c>
      <c r="O1003" s="75" t="str">
        <f t="shared" si="152"/>
        <v/>
      </c>
      <c r="P1003" s="71" t="str">
        <f t="shared" si="153"/>
        <v/>
      </c>
      <c r="U1003" s="114"/>
      <c r="V1003" s="115"/>
      <c r="W1003" s="114"/>
      <c r="X1003" s="114"/>
    </row>
    <row r="1004" spans="2:24">
      <c r="B1004" s="8">
        <f t="shared" si="157"/>
        <v>993</v>
      </c>
      <c r="J1004" s="37"/>
      <c r="L1004" s="51" t="str">
        <f t="shared" si="156"/>
        <v/>
      </c>
      <c r="M1004" s="71" t="str">
        <f t="shared" si="154"/>
        <v/>
      </c>
      <c r="N1004" s="71" t="str">
        <f t="shared" si="155"/>
        <v/>
      </c>
      <c r="O1004" s="75" t="str">
        <f t="shared" si="152"/>
        <v/>
      </c>
      <c r="P1004" s="71" t="str">
        <f t="shared" si="153"/>
        <v/>
      </c>
      <c r="U1004" s="114"/>
      <c r="V1004" s="115"/>
      <c r="W1004" s="114"/>
      <c r="X1004" s="114"/>
    </row>
    <row r="1005" spans="2:24">
      <c r="B1005" s="8">
        <f t="shared" si="157"/>
        <v>994</v>
      </c>
      <c r="J1005" s="37"/>
      <c r="L1005" s="51" t="str">
        <f t="shared" si="156"/>
        <v/>
      </c>
      <c r="M1005" s="71" t="str">
        <f t="shared" si="154"/>
        <v/>
      </c>
      <c r="N1005" s="71" t="str">
        <f t="shared" si="155"/>
        <v/>
      </c>
      <c r="O1005" s="75" t="str">
        <f t="shared" si="152"/>
        <v/>
      </c>
      <c r="P1005" s="71" t="str">
        <f t="shared" si="153"/>
        <v/>
      </c>
      <c r="U1005" s="114"/>
      <c r="V1005" s="115"/>
      <c r="W1005" s="114"/>
      <c r="X1005" s="114"/>
    </row>
    <row r="1006" spans="2:24">
      <c r="B1006" s="8">
        <f t="shared" si="157"/>
        <v>995</v>
      </c>
      <c r="J1006" s="37"/>
      <c r="L1006" s="51" t="str">
        <f t="shared" si="156"/>
        <v/>
      </c>
      <c r="M1006" s="71" t="str">
        <f t="shared" si="154"/>
        <v/>
      </c>
      <c r="N1006" s="71" t="str">
        <f t="shared" si="155"/>
        <v/>
      </c>
      <c r="O1006" s="75" t="str">
        <f t="shared" si="152"/>
        <v/>
      </c>
      <c r="P1006" s="71" t="str">
        <f t="shared" si="153"/>
        <v/>
      </c>
      <c r="U1006" s="114"/>
      <c r="V1006" s="115"/>
      <c r="W1006" s="114"/>
      <c r="X1006" s="114"/>
    </row>
    <row r="1007" spans="2:24">
      <c r="B1007" s="8">
        <f t="shared" si="157"/>
        <v>996</v>
      </c>
      <c r="J1007" s="37"/>
      <c r="L1007" s="51" t="str">
        <f t="shared" si="156"/>
        <v/>
      </c>
      <c r="M1007" s="71" t="str">
        <f t="shared" si="154"/>
        <v/>
      </c>
      <c r="N1007" s="71" t="str">
        <f t="shared" si="155"/>
        <v/>
      </c>
      <c r="O1007" s="75" t="str">
        <f t="shared" si="152"/>
        <v/>
      </c>
      <c r="P1007" s="71" t="str">
        <f t="shared" si="153"/>
        <v/>
      </c>
      <c r="U1007" s="114"/>
      <c r="V1007" s="115"/>
      <c r="W1007" s="114"/>
      <c r="X1007" s="114"/>
    </row>
    <row r="1008" spans="2:24">
      <c r="B1008" s="8">
        <f t="shared" si="157"/>
        <v>997</v>
      </c>
      <c r="J1008" s="37"/>
      <c r="L1008" s="51" t="str">
        <f t="shared" si="156"/>
        <v/>
      </c>
      <c r="M1008" s="71" t="str">
        <f t="shared" si="154"/>
        <v/>
      </c>
      <c r="N1008" s="71" t="str">
        <f t="shared" si="155"/>
        <v/>
      </c>
      <c r="O1008" s="75" t="str">
        <f t="shared" si="152"/>
        <v/>
      </c>
      <c r="P1008" s="71" t="str">
        <f t="shared" si="153"/>
        <v/>
      </c>
      <c r="U1008" s="114"/>
      <c r="V1008" s="115"/>
      <c r="W1008" s="114"/>
      <c r="X1008" s="114"/>
    </row>
    <row r="1009" spans="2:24">
      <c r="B1009" s="8">
        <f t="shared" si="157"/>
        <v>998</v>
      </c>
      <c r="J1009" s="37"/>
      <c r="L1009" s="51" t="str">
        <f t="shared" si="156"/>
        <v/>
      </c>
      <c r="M1009" s="71" t="str">
        <f t="shared" si="154"/>
        <v/>
      </c>
      <c r="N1009" s="71" t="str">
        <f t="shared" si="155"/>
        <v/>
      </c>
      <c r="O1009" s="75" t="str">
        <f t="shared" ref="O1009:O1072" si="158">IF(M1009&lt;&gt;"",Q$4,"")</f>
        <v/>
      </c>
      <c r="P1009" s="71" t="str">
        <f t="shared" ref="P1009:P1072" si="159">IF(N1009&lt;&gt;"",Q$6,"")</f>
        <v/>
      </c>
      <c r="U1009" s="114"/>
      <c r="V1009" s="115"/>
      <c r="W1009" s="114"/>
      <c r="X1009" s="114"/>
    </row>
    <row r="1010" spans="2:24">
      <c r="B1010" s="8">
        <f t="shared" si="157"/>
        <v>999</v>
      </c>
      <c r="J1010" s="37"/>
      <c r="L1010" s="51" t="str">
        <f t="shared" si="156"/>
        <v/>
      </c>
      <c r="M1010" s="71" t="str">
        <f t="shared" si="154"/>
        <v/>
      </c>
      <c r="N1010" s="71" t="str">
        <f t="shared" si="155"/>
        <v/>
      </c>
      <c r="O1010" s="75" t="str">
        <f t="shared" si="158"/>
        <v/>
      </c>
      <c r="P1010" s="71" t="str">
        <f t="shared" si="159"/>
        <v/>
      </c>
      <c r="U1010" s="114"/>
      <c r="V1010" s="115"/>
      <c r="W1010" s="114"/>
      <c r="X1010" s="114"/>
    </row>
    <row r="1011" spans="2:24">
      <c r="B1011" s="8">
        <f t="shared" si="157"/>
        <v>1000</v>
      </c>
      <c r="J1011" s="37"/>
      <c r="L1011" s="51" t="str">
        <f t="shared" si="156"/>
        <v/>
      </c>
      <c r="M1011" s="71" t="str">
        <f t="shared" si="154"/>
        <v/>
      </c>
      <c r="N1011" s="71" t="str">
        <f t="shared" si="155"/>
        <v/>
      </c>
      <c r="O1011" s="75" t="str">
        <f t="shared" si="158"/>
        <v/>
      </c>
      <c r="P1011" s="71" t="str">
        <f t="shared" si="159"/>
        <v/>
      </c>
      <c r="U1011" s="114"/>
      <c r="V1011" s="115"/>
      <c r="W1011" s="114"/>
      <c r="X1011" s="114"/>
    </row>
    <row r="1012" spans="2:24">
      <c r="B1012" s="8">
        <f t="shared" si="157"/>
        <v>1001</v>
      </c>
      <c r="J1012" s="37"/>
      <c r="L1012" s="51" t="str">
        <f t="shared" si="156"/>
        <v/>
      </c>
      <c r="M1012" s="71" t="str">
        <f t="shared" si="154"/>
        <v/>
      </c>
      <c r="N1012" s="71" t="str">
        <f t="shared" si="155"/>
        <v/>
      </c>
      <c r="O1012" s="75" t="str">
        <f t="shared" si="158"/>
        <v/>
      </c>
      <c r="P1012" s="71" t="str">
        <f t="shared" si="159"/>
        <v/>
      </c>
      <c r="U1012" s="114"/>
      <c r="V1012" s="115"/>
      <c r="W1012" s="114"/>
      <c r="X1012" s="114"/>
    </row>
    <row r="1013" spans="2:24">
      <c r="B1013" s="8">
        <f t="shared" si="157"/>
        <v>1002</v>
      </c>
      <c r="J1013" s="37"/>
      <c r="L1013" s="51" t="str">
        <f t="shared" si="156"/>
        <v/>
      </c>
      <c r="M1013" s="71" t="str">
        <f t="shared" si="154"/>
        <v/>
      </c>
      <c r="N1013" s="71" t="str">
        <f t="shared" si="155"/>
        <v/>
      </c>
      <c r="O1013" s="75" t="str">
        <f t="shared" si="158"/>
        <v/>
      </c>
      <c r="P1013" s="71" t="str">
        <f t="shared" si="159"/>
        <v/>
      </c>
      <c r="U1013" s="114"/>
      <c r="V1013" s="115"/>
      <c r="W1013" s="114"/>
      <c r="X1013" s="114"/>
    </row>
    <row r="1014" spans="2:24">
      <c r="B1014" s="8">
        <f t="shared" si="157"/>
        <v>1003</v>
      </c>
      <c r="J1014" s="37"/>
      <c r="L1014" s="51" t="str">
        <f t="shared" si="156"/>
        <v/>
      </c>
      <c r="M1014" s="71" t="str">
        <f t="shared" si="154"/>
        <v/>
      </c>
      <c r="N1014" s="71" t="str">
        <f t="shared" si="155"/>
        <v/>
      </c>
      <c r="O1014" s="75" t="str">
        <f t="shared" si="158"/>
        <v/>
      </c>
      <c r="P1014" s="71" t="str">
        <f t="shared" si="159"/>
        <v/>
      </c>
      <c r="U1014" s="114"/>
      <c r="V1014" s="115"/>
      <c r="W1014" s="114"/>
      <c r="X1014" s="114"/>
    </row>
    <row r="1015" spans="2:24">
      <c r="B1015" s="8">
        <f t="shared" si="157"/>
        <v>1004</v>
      </c>
      <c r="J1015" s="37"/>
      <c r="L1015" s="51" t="str">
        <f t="shared" si="156"/>
        <v/>
      </c>
      <c r="M1015" s="71" t="str">
        <f t="shared" si="154"/>
        <v/>
      </c>
      <c r="N1015" s="71" t="str">
        <f t="shared" si="155"/>
        <v/>
      </c>
      <c r="O1015" s="75" t="str">
        <f t="shared" si="158"/>
        <v/>
      </c>
      <c r="P1015" s="71" t="str">
        <f t="shared" si="159"/>
        <v/>
      </c>
      <c r="U1015" s="114"/>
      <c r="V1015" s="115"/>
      <c r="W1015" s="114"/>
      <c r="X1015" s="114"/>
    </row>
    <row r="1016" spans="2:24">
      <c r="B1016" s="8">
        <f t="shared" si="157"/>
        <v>1005</v>
      </c>
      <c r="J1016" s="37"/>
      <c r="L1016" s="51" t="str">
        <f t="shared" si="156"/>
        <v/>
      </c>
      <c r="M1016" s="71" t="str">
        <f t="shared" si="154"/>
        <v/>
      </c>
      <c r="N1016" s="71" t="str">
        <f t="shared" si="155"/>
        <v/>
      </c>
      <c r="O1016" s="75" t="str">
        <f t="shared" si="158"/>
        <v/>
      </c>
      <c r="P1016" s="71" t="str">
        <f t="shared" si="159"/>
        <v/>
      </c>
      <c r="U1016" s="114"/>
      <c r="V1016" s="115"/>
      <c r="W1016" s="114"/>
      <c r="X1016" s="114"/>
    </row>
    <row r="1017" spans="2:24">
      <c r="B1017" s="8">
        <f t="shared" si="157"/>
        <v>1006</v>
      </c>
      <c r="J1017" s="37"/>
      <c r="L1017" s="51" t="str">
        <f t="shared" si="156"/>
        <v/>
      </c>
      <c r="M1017" s="71" t="str">
        <f t="shared" si="154"/>
        <v/>
      </c>
      <c r="N1017" s="71" t="str">
        <f t="shared" si="155"/>
        <v/>
      </c>
      <c r="O1017" s="75" t="str">
        <f t="shared" si="158"/>
        <v/>
      </c>
      <c r="P1017" s="71" t="str">
        <f t="shared" si="159"/>
        <v/>
      </c>
      <c r="U1017" s="114"/>
      <c r="V1017" s="115"/>
      <c r="W1017" s="114"/>
      <c r="X1017" s="114"/>
    </row>
    <row r="1018" spans="2:24">
      <c r="B1018" s="8">
        <f t="shared" si="157"/>
        <v>1007</v>
      </c>
      <c r="J1018" s="37"/>
      <c r="L1018" s="51" t="str">
        <f t="shared" si="156"/>
        <v/>
      </c>
      <c r="M1018" s="71" t="str">
        <f t="shared" si="154"/>
        <v/>
      </c>
      <c r="N1018" s="71" t="str">
        <f t="shared" si="155"/>
        <v/>
      </c>
      <c r="O1018" s="75" t="str">
        <f t="shared" si="158"/>
        <v/>
      </c>
      <c r="P1018" s="71" t="str">
        <f t="shared" si="159"/>
        <v/>
      </c>
      <c r="U1018" s="114"/>
      <c r="V1018" s="115"/>
      <c r="W1018" s="114"/>
      <c r="X1018" s="114"/>
    </row>
    <row r="1019" spans="2:24">
      <c r="B1019" s="8">
        <f t="shared" si="157"/>
        <v>1008</v>
      </c>
      <c r="J1019" s="37"/>
      <c r="L1019" s="51" t="str">
        <f t="shared" si="156"/>
        <v/>
      </c>
      <c r="M1019" s="71" t="str">
        <f t="shared" si="154"/>
        <v/>
      </c>
      <c r="N1019" s="71" t="str">
        <f t="shared" si="155"/>
        <v/>
      </c>
      <c r="O1019" s="75" t="str">
        <f t="shared" si="158"/>
        <v/>
      </c>
      <c r="P1019" s="71" t="str">
        <f t="shared" si="159"/>
        <v/>
      </c>
      <c r="U1019" s="114"/>
      <c r="V1019" s="115"/>
      <c r="W1019" s="114"/>
      <c r="X1019" s="114"/>
    </row>
    <row r="1020" spans="2:24">
      <c r="B1020" s="8">
        <f t="shared" si="157"/>
        <v>1009</v>
      </c>
      <c r="J1020" s="37"/>
      <c r="L1020" s="51" t="str">
        <f t="shared" si="156"/>
        <v/>
      </c>
      <c r="M1020" s="71" t="str">
        <f t="shared" si="154"/>
        <v/>
      </c>
      <c r="N1020" s="71" t="str">
        <f t="shared" si="155"/>
        <v/>
      </c>
      <c r="O1020" s="75" t="str">
        <f t="shared" si="158"/>
        <v/>
      </c>
      <c r="P1020" s="71" t="str">
        <f t="shared" si="159"/>
        <v/>
      </c>
      <c r="U1020" s="114"/>
      <c r="V1020" s="115"/>
      <c r="W1020" s="114"/>
      <c r="X1020" s="114"/>
    </row>
    <row r="1021" spans="2:24">
      <c r="B1021" s="8">
        <f t="shared" si="157"/>
        <v>1010</v>
      </c>
      <c r="J1021" s="37"/>
      <c r="L1021" s="51" t="str">
        <f t="shared" si="156"/>
        <v/>
      </c>
      <c r="M1021" s="71" t="str">
        <f t="shared" si="154"/>
        <v/>
      </c>
      <c r="N1021" s="71" t="str">
        <f t="shared" si="155"/>
        <v/>
      </c>
      <c r="O1021" s="75" t="str">
        <f t="shared" si="158"/>
        <v/>
      </c>
      <c r="P1021" s="71" t="str">
        <f t="shared" si="159"/>
        <v/>
      </c>
      <c r="U1021" s="114"/>
      <c r="V1021" s="115"/>
      <c r="W1021" s="114"/>
      <c r="X1021" s="114"/>
    </row>
    <row r="1022" spans="2:24">
      <c r="B1022" s="8">
        <f t="shared" si="157"/>
        <v>1011</v>
      </c>
      <c r="J1022" s="37"/>
      <c r="L1022" s="51" t="str">
        <f t="shared" si="156"/>
        <v/>
      </c>
      <c r="M1022" s="71" t="str">
        <f t="shared" si="154"/>
        <v/>
      </c>
      <c r="N1022" s="71" t="str">
        <f t="shared" si="155"/>
        <v/>
      </c>
      <c r="O1022" s="75" t="str">
        <f t="shared" si="158"/>
        <v/>
      </c>
      <c r="P1022" s="71" t="str">
        <f t="shared" si="159"/>
        <v/>
      </c>
      <c r="U1022" s="114"/>
      <c r="V1022" s="115"/>
      <c r="W1022" s="114"/>
      <c r="X1022" s="114"/>
    </row>
    <row r="1023" spans="2:24">
      <c r="B1023" s="8">
        <f t="shared" si="157"/>
        <v>1012</v>
      </c>
      <c r="J1023" s="37"/>
      <c r="L1023" s="51" t="str">
        <f t="shared" si="156"/>
        <v/>
      </c>
      <c r="M1023" s="71" t="str">
        <f t="shared" si="154"/>
        <v/>
      </c>
      <c r="N1023" s="71" t="str">
        <f t="shared" si="155"/>
        <v/>
      </c>
      <c r="O1023" s="75" t="str">
        <f t="shared" si="158"/>
        <v/>
      </c>
      <c r="P1023" s="71" t="str">
        <f t="shared" si="159"/>
        <v/>
      </c>
      <c r="U1023" s="114"/>
      <c r="V1023" s="115"/>
      <c r="W1023" s="114"/>
      <c r="X1023" s="114"/>
    </row>
    <row r="1024" spans="2:24">
      <c r="B1024" s="8">
        <f t="shared" si="157"/>
        <v>1013</v>
      </c>
      <c r="J1024" s="37"/>
      <c r="L1024" s="51" t="str">
        <f t="shared" si="156"/>
        <v/>
      </c>
      <c r="M1024" s="71" t="str">
        <f t="shared" si="154"/>
        <v/>
      </c>
      <c r="N1024" s="71" t="str">
        <f t="shared" si="155"/>
        <v/>
      </c>
      <c r="O1024" s="75" t="str">
        <f t="shared" si="158"/>
        <v/>
      </c>
      <c r="P1024" s="71" t="str">
        <f t="shared" si="159"/>
        <v/>
      </c>
      <c r="U1024" s="114"/>
      <c r="V1024" s="115"/>
      <c r="W1024" s="114"/>
      <c r="X1024" s="114"/>
    </row>
    <row r="1025" spans="2:24">
      <c r="B1025" s="8">
        <f t="shared" si="157"/>
        <v>1014</v>
      </c>
      <c r="J1025" s="37"/>
      <c r="L1025" s="51" t="str">
        <f t="shared" si="156"/>
        <v/>
      </c>
      <c r="M1025" s="71" t="str">
        <f t="shared" si="154"/>
        <v/>
      </c>
      <c r="N1025" s="71" t="str">
        <f t="shared" si="155"/>
        <v/>
      </c>
      <c r="O1025" s="75" t="str">
        <f t="shared" si="158"/>
        <v/>
      </c>
      <c r="P1025" s="71" t="str">
        <f t="shared" si="159"/>
        <v/>
      </c>
      <c r="U1025" s="114"/>
      <c r="V1025" s="115"/>
      <c r="W1025" s="114"/>
      <c r="X1025" s="114"/>
    </row>
    <row r="1026" spans="2:24">
      <c r="B1026" s="8">
        <f t="shared" si="157"/>
        <v>1015</v>
      </c>
      <c r="J1026" s="37"/>
      <c r="L1026" s="51" t="str">
        <f t="shared" si="156"/>
        <v/>
      </c>
      <c r="M1026" s="71" t="str">
        <f t="shared" si="154"/>
        <v/>
      </c>
      <c r="N1026" s="71" t="str">
        <f t="shared" si="155"/>
        <v/>
      </c>
      <c r="O1026" s="75" t="str">
        <f t="shared" si="158"/>
        <v/>
      </c>
      <c r="P1026" s="71" t="str">
        <f t="shared" si="159"/>
        <v/>
      </c>
      <c r="U1026" s="114"/>
      <c r="V1026" s="115"/>
      <c r="W1026" s="114"/>
      <c r="X1026" s="114"/>
    </row>
    <row r="1027" spans="2:24">
      <c r="B1027" s="8">
        <f t="shared" si="157"/>
        <v>1016</v>
      </c>
      <c r="J1027" s="37"/>
      <c r="L1027" s="51" t="str">
        <f t="shared" si="156"/>
        <v/>
      </c>
      <c r="M1027" s="71" t="str">
        <f t="shared" si="154"/>
        <v/>
      </c>
      <c r="N1027" s="71" t="str">
        <f t="shared" si="155"/>
        <v/>
      </c>
      <c r="O1027" s="75" t="str">
        <f t="shared" si="158"/>
        <v/>
      </c>
      <c r="P1027" s="71" t="str">
        <f t="shared" si="159"/>
        <v/>
      </c>
      <c r="U1027" s="114"/>
      <c r="V1027" s="115"/>
      <c r="W1027" s="114"/>
      <c r="X1027" s="114"/>
    </row>
    <row r="1028" spans="2:24">
      <c r="B1028" s="8">
        <f t="shared" si="157"/>
        <v>1017</v>
      </c>
      <c r="J1028" s="37"/>
      <c r="L1028" s="51" t="str">
        <f t="shared" si="156"/>
        <v/>
      </c>
      <c r="M1028" s="71" t="str">
        <f t="shared" si="154"/>
        <v/>
      </c>
      <c r="N1028" s="71" t="str">
        <f t="shared" si="155"/>
        <v/>
      </c>
      <c r="O1028" s="75" t="str">
        <f t="shared" si="158"/>
        <v/>
      </c>
      <c r="P1028" s="71" t="str">
        <f t="shared" si="159"/>
        <v/>
      </c>
      <c r="U1028" s="114"/>
      <c r="V1028" s="115"/>
      <c r="W1028" s="114"/>
      <c r="X1028" s="114"/>
    </row>
    <row r="1029" spans="2:24">
      <c r="B1029" s="8">
        <f t="shared" si="157"/>
        <v>1018</v>
      </c>
      <c r="J1029" s="37"/>
      <c r="L1029" s="51" t="str">
        <f t="shared" si="156"/>
        <v/>
      </c>
      <c r="M1029" s="71" t="str">
        <f t="shared" si="154"/>
        <v/>
      </c>
      <c r="N1029" s="71" t="str">
        <f t="shared" si="155"/>
        <v/>
      </c>
      <c r="O1029" s="75" t="str">
        <f t="shared" si="158"/>
        <v/>
      </c>
      <c r="P1029" s="71" t="str">
        <f t="shared" si="159"/>
        <v/>
      </c>
      <c r="U1029" s="114"/>
      <c r="V1029" s="115"/>
      <c r="W1029" s="114"/>
      <c r="X1029" s="114"/>
    </row>
    <row r="1030" spans="2:24">
      <c r="B1030" s="8">
        <f t="shared" si="157"/>
        <v>1019</v>
      </c>
      <c r="J1030" s="37"/>
      <c r="L1030" s="51" t="str">
        <f t="shared" si="156"/>
        <v/>
      </c>
      <c r="M1030" s="71" t="str">
        <f t="shared" si="154"/>
        <v/>
      </c>
      <c r="N1030" s="71" t="str">
        <f t="shared" si="155"/>
        <v/>
      </c>
      <c r="O1030" s="75" t="str">
        <f t="shared" si="158"/>
        <v/>
      </c>
      <c r="P1030" s="71" t="str">
        <f t="shared" si="159"/>
        <v/>
      </c>
      <c r="U1030" s="114"/>
      <c r="V1030" s="115"/>
      <c r="W1030" s="114"/>
      <c r="X1030" s="114"/>
    </row>
    <row r="1031" spans="2:24">
      <c r="B1031" s="8">
        <f t="shared" si="157"/>
        <v>1020</v>
      </c>
      <c r="J1031" s="37"/>
      <c r="L1031" s="51" t="str">
        <f t="shared" si="156"/>
        <v/>
      </c>
      <c r="M1031" s="71" t="str">
        <f t="shared" si="154"/>
        <v/>
      </c>
      <c r="N1031" s="71" t="str">
        <f t="shared" si="155"/>
        <v/>
      </c>
      <c r="O1031" s="75" t="str">
        <f t="shared" si="158"/>
        <v/>
      </c>
      <c r="P1031" s="71" t="str">
        <f t="shared" si="159"/>
        <v/>
      </c>
      <c r="U1031" s="114"/>
      <c r="V1031" s="115"/>
      <c r="W1031" s="114"/>
      <c r="X1031" s="114"/>
    </row>
    <row r="1032" spans="2:24">
      <c r="B1032" s="8">
        <f t="shared" si="157"/>
        <v>1021</v>
      </c>
      <c r="J1032" s="37"/>
      <c r="L1032" s="51" t="str">
        <f t="shared" si="156"/>
        <v/>
      </c>
      <c r="M1032" s="71" t="str">
        <f t="shared" si="154"/>
        <v/>
      </c>
      <c r="N1032" s="71" t="str">
        <f t="shared" si="155"/>
        <v/>
      </c>
      <c r="O1032" s="75" t="str">
        <f t="shared" si="158"/>
        <v/>
      </c>
      <c r="P1032" s="71" t="str">
        <f t="shared" si="159"/>
        <v/>
      </c>
      <c r="U1032" s="114"/>
      <c r="V1032" s="115"/>
      <c r="W1032" s="114"/>
      <c r="X1032" s="114"/>
    </row>
    <row r="1033" spans="2:24">
      <c r="B1033" s="8">
        <f t="shared" si="157"/>
        <v>1022</v>
      </c>
      <c r="J1033" s="37"/>
      <c r="L1033" s="51" t="str">
        <f t="shared" si="156"/>
        <v/>
      </c>
      <c r="M1033" s="71" t="str">
        <f t="shared" si="154"/>
        <v/>
      </c>
      <c r="N1033" s="71" t="str">
        <f t="shared" si="155"/>
        <v/>
      </c>
      <c r="O1033" s="75" t="str">
        <f t="shared" si="158"/>
        <v/>
      </c>
      <c r="P1033" s="71" t="str">
        <f t="shared" si="159"/>
        <v/>
      </c>
      <c r="U1033" s="114"/>
      <c r="V1033" s="115"/>
      <c r="W1033" s="114"/>
      <c r="X1033" s="114"/>
    </row>
    <row r="1034" spans="2:24">
      <c r="B1034" s="8">
        <f t="shared" si="157"/>
        <v>1023</v>
      </c>
      <c r="J1034" s="37"/>
      <c r="L1034" s="51" t="str">
        <f t="shared" si="156"/>
        <v/>
      </c>
      <c r="M1034" s="71" t="str">
        <f t="shared" ref="M1034:M1097" si="160">IF($L1034&gt;0,$L1034,"")</f>
        <v/>
      </c>
      <c r="N1034" s="71" t="str">
        <f t="shared" ref="N1034:N1097" si="161">IF($L1034&lt;0,$L1034,"")</f>
        <v/>
      </c>
      <c r="O1034" s="75" t="str">
        <f t="shared" si="158"/>
        <v/>
      </c>
      <c r="P1034" s="71" t="str">
        <f t="shared" si="159"/>
        <v/>
      </c>
      <c r="U1034" s="114"/>
      <c r="V1034" s="115"/>
      <c r="W1034" s="114"/>
      <c r="X1034" s="114"/>
    </row>
    <row r="1035" spans="2:24">
      <c r="B1035" s="8">
        <f t="shared" si="157"/>
        <v>1024</v>
      </c>
      <c r="J1035" s="37"/>
      <c r="L1035" s="51" t="str">
        <f t="shared" ref="L1035:L1055" si="162">IF(H1035&lt;&gt;"",J1035/J1034-1,"")</f>
        <v/>
      </c>
      <c r="M1035" s="71" t="str">
        <f t="shared" si="160"/>
        <v/>
      </c>
      <c r="N1035" s="71" t="str">
        <f t="shared" si="161"/>
        <v/>
      </c>
      <c r="O1035" s="75" t="str">
        <f t="shared" si="158"/>
        <v/>
      </c>
      <c r="P1035" s="71" t="str">
        <f t="shared" si="159"/>
        <v/>
      </c>
      <c r="U1035" s="114"/>
      <c r="V1035" s="115"/>
      <c r="W1035" s="114"/>
      <c r="X1035" s="114"/>
    </row>
    <row r="1036" spans="2:24">
      <c r="B1036" s="8">
        <f t="shared" si="157"/>
        <v>1025</v>
      </c>
      <c r="J1036" s="37"/>
      <c r="L1036" s="51" t="str">
        <f t="shared" si="162"/>
        <v/>
      </c>
      <c r="M1036" s="71" t="str">
        <f t="shared" si="160"/>
        <v/>
      </c>
      <c r="N1036" s="71" t="str">
        <f t="shared" si="161"/>
        <v/>
      </c>
      <c r="O1036" s="75" t="str">
        <f t="shared" si="158"/>
        <v/>
      </c>
      <c r="P1036" s="71" t="str">
        <f t="shared" si="159"/>
        <v/>
      </c>
      <c r="U1036" s="114"/>
      <c r="V1036" s="115"/>
      <c r="W1036" s="114"/>
      <c r="X1036" s="114"/>
    </row>
    <row r="1037" spans="2:24">
      <c r="B1037" s="8">
        <f t="shared" si="157"/>
        <v>1026</v>
      </c>
      <c r="J1037" s="37"/>
      <c r="L1037" s="51" t="str">
        <f t="shared" si="162"/>
        <v/>
      </c>
      <c r="M1037" s="71" t="str">
        <f t="shared" si="160"/>
        <v/>
      </c>
      <c r="N1037" s="71" t="str">
        <f t="shared" si="161"/>
        <v/>
      </c>
      <c r="O1037" s="75" t="str">
        <f t="shared" si="158"/>
        <v/>
      </c>
      <c r="P1037" s="71" t="str">
        <f t="shared" si="159"/>
        <v/>
      </c>
      <c r="U1037" s="114"/>
      <c r="V1037" s="115"/>
      <c r="W1037" s="114"/>
      <c r="X1037" s="114"/>
    </row>
    <row r="1038" spans="2:24">
      <c r="B1038" s="8">
        <f t="shared" ref="B1038:B1101" si="163">1+B1037</f>
        <v>1027</v>
      </c>
      <c r="J1038" s="37"/>
      <c r="L1038" s="51" t="str">
        <f t="shared" si="162"/>
        <v/>
      </c>
      <c r="M1038" s="71" t="str">
        <f t="shared" si="160"/>
        <v/>
      </c>
      <c r="N1038" s="71" t="str">
        <f t="shared" si="161"/>
        <v/>
      </c>
      <c r="O1038" s="75" t="str">
        <f t="shared" si="158"/>
        <v/>
      </c>
      <c r="P1038" s="71" t="str">
        <f t="shared" si="159"/>
        <v/>
      </c>
      <c r="U1038" s="114"/>
      <c r="V1038" s="115"/>
      <c r="W1038" s="114"/>
      <c r="X1038" s="114"/>
    </row>
    <row r="1039" spans="2:24">
      <c r="B1039" s="8">
        <f t="shared" si="163"/>
        <v>1028</v>
      </c>
      <c r="J1039" s="37"/>
      <c r="L1039" s="51" t="str">
        <f t="shared" si="162"/>
        <v/>
      </c>
      <c r="M1039" s="71" t="str">
        <f t="shared" si="160"/>
        <v/>
      </c>
      <c r="N1039" s="71" t="str">
        <f t="shared" si="161"/>
        <v/>
      </c>
      <c r="O1039" s="75" t="str">
        <f t="shared" si="158"/>
        <v/>
      </c>
      <c r="P1039" s="71" t="str">
        <f t="shared" si="159"/>
        <v/>
      </c>
      <c r="U1039" s="114"/>
      <c r="V1039" s="115"/>
      <c r="W1039" s="114"/>
      <c r="X1039" s="114"/>
    </row>
    <row r="1040" spans="2:24">
      <c r="B1040" s="8">
        <f t="shared" si="163"/>
        <v>1029</v>
      </c>
      <c r="J1040" s="37"/>
      <c r="L1040" s="51" t="str">
        <f t="shared" si="162"/>
        <v/>
      </c>
      <c r="M1040" s="71" t="str">
        <f t="shared" si="160"/>
        <v/>
      </c>
      <c r="N1040" s="71" t="str">
        <f t="shared" si="161"/>
        <v/>
      </c>
      <c r="O1040" s="75" t="str">
        <f t="shared" si="158"/>
        <v/>
      </c>
      <c r="P1040" s="71" t="str">
        <f t="shared" si="159"/>
        <v/>
      </c>
      <c r="U1040" s="114"/>
      <c r="V1040" s="115"/>
      <c r="W1040" s="114"/>
      <c r="X1040" s="114"/>
    </row>
    <row r="1041" spans="2:24">
      <c r="B1041" s="8">
        <f t="shared" si="163"/>
        <v>1030</v>
      </c>
      <c r="J1041" s="37"/>
      <c r="L1041" s="51" t="str">
        <f t="shared" si="162"/>
        <v/>
      </c>
      <c r="M1041" s="71" t="str">
        <f t="shared" si="160"/>
        <v/>
      </c>
      <c r="N1041" s="71" t="str">
        <f t="shared" si="161"/>
        <v/>
      </c>
      <c r="O1041" s="75" t="str">
        <f t="shared" si="158"/>
        <v/>
      </c>
      <c r="P1041" s="71" t="str">
        <f t="shared" si="159"/>
        <v/>
      </c>
      <c r="U1041" s="114"/>
      <c r="V1041" s="115"/>
      <c r="W1041" s="114"/>
      <c r="X1041" s="114"/>
    </row>
    <row r="1042" spans="2:24">
      <c r="B1042" s="8">
        <f t="shared" si="163"/>
        <v>1031</v>
      </c>
      <c r="J1042" s="37"/>
      <c r="L1042" s="51" t="str">
        <f t="shared" si="162"/>
        <v/>
      </c>
      <c r="M1042" s="71" t="str">
        <f t="shared" si="160"/>
        <v/>
      </c>
      <c r="N1042" s="71" t="str">
        <f t="shared" si="161"/>
        <v/>
      </c>
      <c r="O1042" s="75" t="str">
        <f t="shared" si="158"/>
        <v/>
      </c>
      <c r="P1042" s="71" t="str">
        <f t="shared" si="159"/>
        <v/>
      </c>
      <c r="U1042" s="114"/>
      <c r="V1042" s="115"/>
      <c r="W1042" s="114"/>
      <c r="X1042" s="114"/>
    </row>
    <row r="1043" spans="2:24">
      <c r="B1043" s="8">
        <f t="shared" si="163"/>
        <v>1032</v>
      </c>
      <c r="J1043" s="37"/>
      <c r="L1043" s="51" t="str">
        <f t="shared" si="162"/>
        <v/>
      </c>
      <c r="M1043" s="71" t="str">
        <f t="shared" si="160"/>
        <v/>
      </c>
      <c r="N1043" s="71" t="str">
        <f t="shared" si="161"/>
        <v/>
      </c>
      <c r="O1043" s="75" t="str">
        <f t="shared" si="158"/>
        <v/>
      </c>
      <c r="P1043" s="71" t="str">
        <f t="shared" si="159"/>
        <v/>
      </c>
      <c r="U1043" s="114"/>
      <c r="V1043" s="115"/>
      <c r="W1043" s="114"/>
      <c r="X1043" s="114"/>
    </row>
    <row r="1044" spans="2:24">
      <c r="B1044" s="8">
        <f t="shared" si="163"/>
        <v>1033</v>
      </c>
      <c r="J1044" s="37"/>
      <c r="L1044" s="51" t="str">
        <f t="shared" si="162"/>
        <v/>
      </c>
      <c r="M1044" s="71" t="str">
        <f t="shared" si="160"/>
        <v/>
      </c>
      <c r="N1044" s="71" t="str">
        <f t="shared" si="161"/>
        <v/>
      </c>
      <c r="O1044" s="75" t="str">
        <f t="shared" si="158"/>
        <v/>
      </c>
      <c r="P1044" s="71" t="str">
        <f t="shared" si="159"/>
        <v/>
      </c>
      <c r="U1044" s="114"/>
      <c r="V1044" s="115"/>
      <c r="W1044" s="114"/>
      <c r="X1044" s="114"/>
    </row>
    <row r="1045" spans="2:24">
      <c r="B1045" s="8">
        <f t="shared" si="163"/>
        <v>1034</v>
      </c>
      <c r="J1045" s="37"/>
      <c r="L1045" s="51" t="str">
        <f t="shared" si="162"/>
        <v/>
      </c>
      <c r="M1045" s="71" t="str">
        <f t="shared" si="160"/>
        <v/>
      </c>
      <c r="N1045" s="71" t="str">
        <f t="shared" si="161"/>
        <v/>
      </c>
      <c r="O1045" s="75" t="str">
        <f t="shared" si="158"/>
        <v/>
      </c>
      <c r="P1045" s="71" t="str">
        <f t="shared" si="159"/>
        <v/>
      </c>
      <c r="U1045" s="114"/>
      <c r="V1045" s="115"/>
      <c r="W1045" s="114"/>
      <c r="X1045" s="114"/>
    </row>
    <row r="1046" spans="2:24">
      <c r="B1046" s="8">
        <f t="shared" si="163"/>
        <v>1035</v>
      </c>
      <c r="J1046" s="37"/>
      <c r="L1046" s="51" t="str">
        <f t="shared" si="162"/>
        <v/>
      </c>
      <c r="M1046" s="71" t="str">
        <f t="shared" si="160"/>
        <v/>
      </c>
      <c r="N1046" s="71" t="str">
        <f t="shared" si="161"/>
        <v/>
      </c>
      <c r="O1046" s="75" t="str">
        <f t="shared" si="158"/>
        <v/>
      </c>
      <c r="P1046" s="71" t="str">
        <f t="shared" si="159"/>
        <v/>
      </c>
      <c r="U1046" s="114"/>
      <c r="V1046" s="115"/>
      <c r="W1046" s="114"/>
      <c r="X1046" s="114"/>
    </row>
    <row r="1047" spans="2:24">
      <c r="B1047" s="8">
        <f t="shared" si="163"/>
        <v>1036</v>
      </c>
      <c r="J1047" s="37"/>
      <c r="L1047" s="51" t="str">
        <f t="shared" si="162"/>
        <v/>
      </c>
      <c r="M1047" s="71" t="str">
        <f t="shared" si="160"/>
        <v/>
      </c>
      <c r="N1047" s="71" t="str">
        <f t="shared" si="161"/>
        <v/>
      </c>
      <c r="O1047" s="75" t="str">
        <f t="shared" si="158"/>
        <v/>
      </c>
      <c r="P1047" s="71" t="str">
        <f t="shared" si="159"/>
        <v/>
      </c>
      <c r="U1047" s="114"/>
      <c r="V1047" s="115"/>
      <c r="W1047" s="114"/>
      <c r="X1047" s="114"/>
    </row>
    <row r="1048" spans="2:24">
      <c r="B1048" s="8">
        <f t="shared" si="163"/>
        <v>1037</v>
      </c>
      <c r="J1048" s="37"/>
      <c r="L1048" s="51" t="str">
        <f t="shared" si="162"/>
        <v/>
      </c>
      <c r="M1048" s="71" t="str">
        <f t="shared" si="160"/>
        <v/>
      </c>
      <c r="N1048" s="71" t="str">
        <f t="shared" si="161"/>
        <v/>
      </c>
      <c r="O1048" s="75" t="str">
        <f t="shared" si="158"/>
        <v/>
      </c>
      <c r="P1048" s="71" t="str">
        <f t="shared" si="159"/>
        <v/>
      </c>
      <c r="U1048" s="114"/>
      <c r="V1048" s="115"/>
      <c r="W1048" s="114"/>
      <c r="X1048" s="114"/>
    </row>
    <row r="1049" spans="2:24">
      <c r="B1049" s="8">
        <f t="shared" si="163"/>
        <v>1038</v>
      </c>
      <c r="J1049" s="37"/>
      <c r="L1049" s="51" t="str">
        <f t="shared" si="162"/>
        <v/>
      </c>
      <c r="M1049" s="71" t="str">
        <f t="shared" si="160"/>
        <v/>
      </c>
      <c r="N1049" s="71" t="str">
        <f t="shared" si="161"/>
        <v/>
      </c>
      <c r="O1049" s="75" t="str">
        <f t="shared" si="158"/>
        <v/>
      </c>
      <c r="P1049" s="71" t="str">
        <f t="shared" si="159"/>
        <v/>
      </c>
      <c r="U1049" s="114"/>
      <c r="V1049" s="115"/>
      <c r="W1049" s="114"/>
      <c r="X1049" s="114"/>
    </row>
    <row r="1050" spans="2:24">
      <c r="B1050" s="8">
        <f t="shared" si="163"/>
        <v>1039</v>
      </c>
      <c r="J1050" s="37"/>
      <c r="L1050" s="51" t="str">
        <f t="shared" si="162"/>
        <v/>
      </c>
      <c r="M1050" s="71" t="str">
        <f t="shared" si="160"/>
        <v/>
      </c>
      <c r="N1050" s="71" t="str">
        <f t="shared" si="161"/>
        <v/>
      </c>
      <c r="O1050" s="75" t="str">
        <f t="shared" si="158"/>
        <v/>
      </c>
      <c r="P1050" s="71" t="str">
        <f t="shared" si="159"/>
        <v/>
      </c>
      <c r="U1050" s="114"/>
      <c r="V1050" s="115"/>
      <c r="W1050" s="114"/>
      <c r="X1050" s="114"/>
    </row>
    <row r="1051" spans="2:24">
      <c r="B1051" s="8">
        <f t="shared" si="163"/>
        <v>1040</v>
      </c>
      <c r="J1051" s="37"/>
      <c r="L1051" s="51" t="str">
        <f t="shared" si="162"/>
        <v/>
      </c>
      <c r="M1051" s="71" t="str">
        <f t="shared" si="160"/>
        <v/>
      </c>
      <c r="N1051" s="71" t="str">
        <f t="shared" si="161"/>
        <v/>
      </c>
      <c r="O1051" s="75" t="str">
        <f t="shared" si="158"/>
        <v/>
      </c>
      <c r="P1051" s="71" t="str">
        <f t="shared" si="159"/>
        <v/>
      </c>
      <c r="U1051" s="114"/>
      <c r="V1051" s="115"/>
      <c r="W1051" s="114"/>
      <c r="X1051" s="114"/>
    </row>
    <row r="1052" spans="2:24">
      <c r="B1052" s="8">
        <f t="shared" si="163"/>
        <v>1041</v>
      </c>
      <c r="J1052" s="37"/>
      <c r="L1052" s="51" t="str">
        <f t="shared" si="162"/>
        <v/>
      </c>
      <c r="M1052" s="71" t="str">
        <f t="shared" si="160"/>
        <v/>
      </c>
      <c r="N1052" s="71" t="str">
        <f t="shared" si="161"/>
        <v/>
      </c>
      <c r="O1052" s="75" t="str">
        <f t="shared" si="158"/>
        <v/>
      </c>
      <c r="P1052" s="71" t="str">
        <f t="shared" si="159"/>
        <v/>
      </c>
      <c r="U1052" s="114"/>
      <c r="V1052" s="115"/>
      <c r="W1052" s="114"/>
      <c r="X1052" s="114"/>
    </row>
    <row r="1053" spans="2:24">
      <c r="B1053" s="8">
        <f t="shared" si="163"/>
        <v>1042</v>
      </c>
      <c r="J1053" s="37"/>
      <c r="L1053" s="51" t="str">
        <f t="shared" si="162"/>
        <v/>
      </c>
      <c r="M1053" s="71" t="str">
        <f t="shared" si="160"/>
        <v/>
      </c>
      <c r="N1053" s="71" t="str">
        <f t="shared" si="161"/>
        <v/>
      </c>
      <c r="O1053" s="75" t="str">
        <f t="shared" si="158"/>
        <v/>
      </c>
      <c r="P1053" s="71" t="str">
        <f t="shared" si="159"/>
        <v/>
      </c>
      <c r="U1053" s="114"/>
      <c r="V1053" s="115"/>
      <c r="W1053" s="114"/>
      <c r="X1053" s="114"/>
    </row>
    <row r="1054" spans="2:24">
      <c r="B1054" s="8">
        <f t="shared" si="163"/>
        <v>1043</v>
      </c>
      <c r="J1054" s="37"/>
      <c r="L1054" s="51" t="str">
        <f t="shared" si="162"/>
        <v/>
      </c>
      <c r="M1054" s="71" t="str">
        <f t="shared" si="160"/>
        <v/>
      </c>
      <c r="N1054" s="71" t="str">
        <f t="shared" si="161"/>
        <v/>
      </c>
      <c r="O1054" s="75" t="str">
        <f t="shared" si="158"/>
        <v/>
      </c>
      <c r="P1054" s="71" t="str">
        <f t="shared" si="159"/>
        <v/>
      </c>
      <c r="U1054" s="114"/>
      <c r="V1054" s="115"/>
      <c r="W1054" s="114"/>
      <c r="X1054" s="114"/>
    </row>
    <row r="1055" spans="2:24">
      <c r="B1055" s="8">
        <f t="shared" si="163"/>
        <v>1044</v>
      </c>
      <c r="J1055" s="37"/>
      <c r="L1055" s="51" t="str">
        <f t="shared" si="162"/>
        <v/>
      </c>
      <c r="M1055" s="71" t="str">
        <f t="shared" si="160"/>
        <v/>
      </c>
      <c r="N1055" s="71" t="str">
        <f t="shared" si="161"/>
        <v/>
      </c>
      <c r="O1055" s="75" t="str">
        <f t="shared" si="158"/>
        <v/>
      </c>
      <c r="P1055" s="71" t="str">
        <f t="shared" si="159"/>
        <v/>
      </c>
      <c r="U1055" s="114"/>
      <c r="V1055" s="115"/>
      <c r="W1055" s="114"/>
      <c r="X1055" s="114"/>
    </row>
    <row r="1056" spans="2:24">
      <c r="B1056" s="8">
        <f t="shared" si="163"/>
        <v>1045</v>
      </c>
      <c r="J1056" s="37"/>
      <c r="L1056" s="51" t="str">
        <f t="shared" ref="L1056:L1119" si="164">IF(H1056&lt;&gt;"",J1056/J1055-1,"")</f>
        <v/>
      </c>
      <c r="M1056" s="71" t="str">
        <f t="shared" si="160"/>
        <v/>
      </c>
      <c r="N1056" s="71" t="str">
        <f t="shared" si="161"/>
        <v/>
      </c>
      <c r="O1056" s="75" t="str">
        <f t="shared" si="158"/>
        <v/>
      </c>
      <c r="P1056" s="71" t="str">
        <f t="shared" si="159"/>
        <v/>
      </c>
      <c r="U1056" s="114"/>
      <c r="V1056" s="115"/>
      <c r="W1056" s="114"/>
      <c r="X1056" s="114"/>
    </row>
    <row r="1057" spans="2:24">
      <c r="B1057" s="8">
        <f t="shared" si="163"/>
        <v>1046</v>
      </c>
      <c r="J1057" s="37"/>
      <c r="L1057" s="51" t="str">
        <f t="shared" si="164"/>
        <v/>
      </c>
      <c r="M1057" s="71" t="str">
        <f t="shared" si="160"/>
        <v/>
      </c>
      <c r="N1057" s="71" t="str">
        <f t="shared" si="161"/>
        <v/>
      </c>
      <c r="O1057" s="75" t="str">
        <f t="shared" si="158"/>
        <v/>
      </c>
      <c r="P1057" s="71" t="str">
        <f t="shared" si="159"/>
        <v/>
      </c>
      <c r="U1057" s="114"/>
      <c r="V1057" s="115"/>
      <c r="W1057" s="114"/>
      <c r="X1057" s="114"/>
    </row>
    <row r="1058" spans="2:24">
      <c r="B1058" s="8">
        <f t="shared" si="163"/>
        <v>1047</v>
      </c>
      <c r="J1058" s="37"/>
      <c r="L1058" s="51" t="str">
        <f t="shared" si="164"/>
        <v/>
      </c>
      <c r="M1058" s="71" t="str">
        <f t="shared" si="160"/>
        <v/>
      </c>
      <c r="N1058" s="71" t="str">
        <f t="shared" si="161"/>
        <v/>
      </c>
      <c r="O1058" s="75" t="str">
        <f t="shared" si="158"/>
        <v/>
      </c>
      <c r="P1058" s="71" t="str">
        <f t="shared" si="159"/>
        <v/>
      </c>
      <c r="U1058" s="114"/>
      <c r="V1058" s="115"/>
      <c r="W1058" s="114"/>
      <c r="X1058" s="114"/>
    </row>
    <row r="1059" spans="2:24">
      <c r="B1059" s="8">
        <f t="shared" si="163"/>
        <v>1048</v>
      </c>
      <c r="J1059" s="37"/>
      <c r="L1059" s="51" t="str">
        <f t="shared" si="164"/>
        <v/>
      </c>
      <c r="M1059" s="71" t="str">
        <f t="shared" si="160"/>
        <v/>
      </c>
      <c r="N1059" s="71" t="str">
        <f t="shared" si="161"/>
        <v/>
      </c>
      <c r="O1059" s="75" t="str">
        <f t="shared" si="158"/>
        <v/>
      </c>
      <c r="P1059" s="71" t="str">
        <f t="shared" si="159"/>
        <v/>
      </c>
      <c r="U1059" s="114"/>
      <c r="V1059" s="115"/>
      <c r="W1059" s="114"/>
      <c r="X1059" s="114"/>
    </row>
    <row r="1060" spans="2:24">
      <c r="B1060" s="8">
        <f t="shared" si="163"/>
        <v>1049</v>
      </c>
      <c r="J1060" s="37"/>
      <c r="L1060" s="51" t="str">
        <f t="shared" si="164"/>
        <v/>
      </c>
      <c r="M1060" s="71" t="str">
        <f t="shared" si="160"/>
        <v/>
      </c>
      <c r="N1060" s="71" t="str">
        <f t="shared" si="161"/>
        <v/>
      </c>
      <c r="O1060" s="75" t="str">
        <f t="shared" si="158"/>
        <v/>
      </c>
      <c r="P1060" s="71" t="str">
        <f t="shared" si="159"/>
        <v/>
      </c>
      <c r="U1060" s="114"/>
      <c r="V1060" s="115"/>
      <c r="W1060" s="114"/>
      <c r="X1060" s="114"/>
    </row>
    <row r="1061" spans="2:24">
      <c r="B1061" s="8">
        <f t="shared" si="163"/>
        <v>1050</v>
      </c>
      <c r="J1061" s="37"/>
      <c r="L1061" s="51" t="str">
        <f t="shared" si="164"/>
        <v/>
      </c>
      <c r="M1061" s="71" t="str">
        <f t="shared" si="160"/>
        <v/>
      </c>
      <c r="N1061" s="71" t="str">
        <f t="shared" si="161"/>
        <v/>
      </c>
      <c r="O1061" s="75" t="str">
        <f t="shared" si="158"/>
        <v/>
      </c>
      <c r="P1061" s="71" t="str">
        <f t="shared" si="159"/>
        <v/>
      </c>
      <c r="U1061" s="114"/>
      <c r="V1061" s="115"/>
      <c r="W1061" s="114"/>
      <c r="X1061" s="114"/>
    </row>
    <row r="1062" spans="2:24">
      <c r="B1062" s="8">
        <f t="shared" si="163"/>
        <v>1051</v>
      </c>
      <c r="J1062" s="37"/>
      <c r="L1062" s="51" t="str">
        <f t="shared" si="164"/>
        <v/>
      </c>
      <c r="M1062" s="71" t="str">
        <f t="shared" si="160"/>
        <v/>
      </c>
      <c r="N1062" s="71" t="str">
        <f t="shared" si="161"/>
        <v/>
      </c>
      <c r="O1062" s="75" t="str">
        <f t="shared" si="158"/>
        <v/>
      </c>
      <c r="P1062" s="71" t="str">
        <f t="shared" si="159"/>
        <v/>
      </c>
      <c r="U1062" s="114"/>
      <c r="V1062" s="115"/>
      <c r="W1062" s="114"/>
      <c r="X1062" s="114"/>
    </row>
    <row r="1063" spans="2:24">
      <c r="B1063" s="8">
        <f t="shared" si="163"/>
        <v>1052</v>
      </c>
      <c r="J1063" s="37"/>
      <c r="L1063" s="51" t="str">
        <f t="shared" si="164"/>
        <v/>
      </c>
      <c r="M1063" s="71" t="str">
        <f t="shared" si="160"/>
        <v/>
      </c>
      <c r="N1063" s="71" t="str">
        <f t="shared" si="161"/>
        <v/>
      </c>
      <c r="O1063" s="75" t="str">
        <f t="shared" si="158"/>
        <v/>
      </c>
      <c r="P1063" s="71" t="str">
        <f t="shared" si="159"/>
        <v/>
      </c>
      <c r="U1063" s="114"/>
      <c r="V1063" s="115"/>
      <c r="W1063" s="114"/>
      <c r="X1063" s="114"/>
    </row>
    <row r="1064" spans="2:24">
      <c r="B1064" s="8">
        <f t="shared" si="163"/>
        <v>1053</v>
      </c>
      <c r="J1064" s="37"/>
      <c r="L1064" s="51" t="str">
        <f t="shared" si="164"/>
        <v/>
      </c>
      <c r="M1064" s="71" t="str">
        <f t="shared" si="160"/>
        <v/>
      </c>
      <c r="N1064" s="71" t="str">
        <f t="shared" si="161"/>
        <v/>
      </c>
      <c r="O1064" s="75" t="str">
        <f t="shared" si="158"/>
        <v/>
      </c>
      <c r="P1064" s="71" t="str">
        <f t="shared" si="159"/>
        <v/>
      </c>
      <c r="U1064" s="114"/>
      <c r="V1064" s="115"/>
      <c r="W1064" s="114"/>
      <c r="X1064" s="114"/>
    </row>
    <row r="1065" spans="2:24">
      <c r="B1065" s="8">
        <f t="shared" si="163"/>
        <v>1054</v>
      </c>
      <c r="J1065" s="37"/>
      <c r="L1065" s="51" t="str">
        <f t="shared" si="164"/>
        <v/>
      </c>
      <c r="M1065" s="71" t="str">
        <f t="shared" si="160"/>
        <v/>
      </c>
      <c r="N1065" s="71" t="str">
        <f t="shared" si="161"/>
        <v/>
      </c>
      <c r="O1065" s="75" t="str">
        <f t="shared" si="158"/>
        <v/>
      </c>
      <c r="P1065" s="71" t="str">
        <f t="shared" si="159"/>
        <v/>
      </c>
      <c r="U1065" s="114"/>
      <c r="V1065" s="115"/>
      <c r="W1065" s="114"/>
      <c r="X1065" s="114"/>
    </row>
    <row r="1066" spans="2:24">
      <c r="B1066" s="8">
        <f t="shared" si="163"/>
        <v>1055</v>
      </c>
      <c r="J1066" s="37"/>
      <c r="L1066" s="51" t="str">
        <f t="shared" si="164"/>
        <v/>
      </c>
      <c r="M1066" s="71" t="str">
        <f t="shared" si="160"/>
        <v/>
      </c>
      <c r="N1066" s="71" t="str">
        <f t="shared" si="161"/>
        <v/>
      </c>
      <c r="O1066" s="75" t="str">
        <f t="shared" si="158"/>
        <v/>
      </c>
      <c r="P1066" s="71" t="str">
        <f t="shared" si="159"/>
        <v/>
      </c>
      <c r="U1066" s="114"/>
      <c r="V1066" s="115"/>
      <c r="W1066" s="114"/>
      <c r="X1066" s="114"/>
    </row>
    <row r="1067" spans="2:24">
      <c r="B1067" s="8">
        <f t="shared" si="163"/>
        <v>1056</v>
      </c>
      <c r="J1067" s="37"/>
      <c r="L1067" s="51" t="str">
        <f t="shared" si="164"/>
        <v/>
      </c>
      <c r="M1067" s="71" t="str">
        <f t="shared" si="160"/>
        <v/>
      </c>
      <c r="N1067" s="71" t="str">
        <f t="shared" si="161"/>
        <v/>
      </c>
      <c r="O1067" s="75" t="str">
        <f t="shared" si="158"/>
        <v/>
      </c>
      <c r="P1067" s="71" t="str">
        <f t="shared" si="159"/>
        <v/>
      </c>
      <c r="U1067" s="114"/>
      <c r="V1067" s="115"/>
      <c r="W1067" s="114"/>
      <c r="X1067" s="114"/>
    </row>
    <row r="1068" spans="2:24">
      <c r="B1068" s="8">
        <f t="shared" si="163"/>
        <v>1057</v>
      </c>
      <c r="J1068" s="37"/>
      <c r="L1068" s="51" t="str">
        <f t="shared" si="164"/>
        <v/>
      </c>
      <c r="M1068" s="71" t="str">
        <f t="shared" si="160"/>
        <v/>
      </c>
      <c r="N1068" s="71" t="str">
        <f t="shared" si="161"/>
        <v/>
      </c>
      <c r="O1068" s="75" t="str">
        <f t="shared" si="158"/>
        <v/>
      </c>
      <c r="P1068" s="71" t="str">
        <f t="shared" si="159"/>
        <v/>
      </c>
      <c r="U1068" s="114"/>
      <c r="V1068" s="115"/>
      <c r="W1068" s="114"/>
      <c r="X1068" s="114"/>
    </row>
    <row r="1069" spans="2:24">
      <c r="B1069" s="8">
        <f t="shared" si="163"/>
        <v>1058</v>
      </c>
      <c r="J1069" s="37"/>
      <c r="L1069" s="51" t="str">
        <f t="shared" si="164"/>
        <v/>
      </c>
      <c r="M1069" s="71" t="str">
        <f t="shared" si="160"/>
        <v/>
      </c>
      <c r="N1069" s="71" t="str">
        <f t="shared" si="161"/>
        <v/>
      </c>
      <c r="O1069" s="75" t="str">
        <f t="shared" si="158"/>
        <v/>
      </c>
      <c r="P1069" s="71" t="str">
        <f t="shared" si="159"/>
        <v/>
      </c>
      <c r="U1069" s="114"/>
      <c r="V1069" s="115"/>
      <c r="W1069" s="114"/>
      <c r="X1069" s="114"/>
    </row>
    <row r="1070" spans="2:24">
      <c r="B1070" s="8">
        <f t="shared" si="163"/>
        <v>1059</v>
      </c>
      <c r="J1070" s="37"/>
      <c r="L1070" s="51" t="str">
        <f t="shared" si="164"/>
        <v/>
      </c>
      <c r="M1070" s="71" t="str">
        <f t="shared" si="160"/>
        <v/>
      </c>
      <c r="N1070" s="71" t="str">
        <f t="shared" si="161"/>
        <v/>
      </c>
      <c r="O1070" s="75" t="str">
        <f t="shared" si="158"/>
        <v/>
      </c>
      <c r="P1070" s="71" t="str">
        <f t="shared" si="159"/>
        <v/>
      </c>
      <c r="U1070" s="114"/>
      <c r="V1070" s="115"/>
      <c r="W1070" s="114"/>
      <c r="X1070" s="114"/>
    </row>
    <row r="1071" spans="2:24">
      <c r="B1071" s="8">
        <f t="shared" si="163"/>
        <v>1060</v>
      </c>
      <c r="J1071" s="37"/>
      <c r="L1071" s="51" t="str">
        <f t="shared" si="164"/>
        <v/>
      </c>
      <c r="M1071" s="71" t="str">
        <f t="shared" si="160"/>
        <v/>
      </c>
      <c r="N1071" s="71" t="str">
        <f t="shared" si="161"/>
        <v/>
      </c>
      <c r="O1071" s="75" t="str">
        <f t="shared" si="158"/>
        <v/>
      </c>
      <c r="P1071" s="71" t="str">
        <f t="shared" si="159"/>
        <v/>
      </c>
      <c r="U1071" s="114"/>
      <c r="V1071" s="115"/>
      <c r="W1071" s="114"/>
      <c r="X1071" s="114"/>
    </row>
    <row r="1072" spans="2:24">
      <c r="B1072" s="8">
        <f t="shared" si="163"/>
        <v>1061</v>
      </c>
      <c r="J1072" s="37"/>
      <c r="L1072" s="51" t="str">
        <f t="shared" si="164"/>
        <v/>
      </c>
      <c r="M1072" s="71" t="str">
        <f t="shared" si="160"/>
        <v/>
      </c>
      <c r="N1072" s="71" t="str">
        <f t="shared" si="161"/>
        <v/>
      </c>
      <c r="O1072" s="75" t="str">
        <f t="shared" si="158"/>
        <v/>
      </c>
      <c r="P1072" s="71" t="str">
        <f t="shared" si="159"/>
        <v/>
      </c>
      <c r="U1072" s="114"/>
      <c r="V1072" s="115"/>
      <c r="W1072" s="114"/>
      <c r="X1072" s="114"/>
    </row>
    <row r="1073" spans="2:24">
      <c r="B1073" s="8">
        <f t="shared" si="163"/>
        <v>1062</v>
      </c>
      <c r="J1073" s="37"/>
      <c r="L1073" s="51" t="str">
        <f t="shared" si="164"/>
        <v/>
      </c>
      <c r="M1073" s="71" t="str">
        <f t="shared" si="160"/>
        <v/>
      </c>
      <c r="N1073" s="71" t="str">
        <f t="shared" si="161"/>
        <v/>
      </c>
      <c r="O1073" s="75" t="str">
        <f t="shared" ref="O1073:O1136" si="165">IF(M1073&lt;&gt;"",Q$4,"")</f>
        <v/>
      </c>
      <c r="P1073" s="71" t="str">
        <f t="shared" ref="P1073:P1136" si="166">IF(N1073&lt;&gt;"",Q$6,"")</f>
        <v/>
      </c>
      <c r="U1073" s="114"/>
      <c r="V1073" s="115"/>
      <c r="W1073" s="114"/>
      <c r="X1073" s="114"/>
    </row>
    <row r="1074" spans="2:24">
      <c r="B1074" s="8">
        <f t="shared" si="163"/>
        <v>1063</v>
      </c>
      <c r="J1074" s="37"/>
      <c r="L1074" s="51" t="str">
        <f t="shared" si="164"/>
        <v/>
      </c>
      <c r="M1074" s="71" t="str">
        <f t="shared" si="160"/>
        <v/>
      </c>
      <c r="N1074" s="71" t="str">
        <f t="shared" si="161"/>
        <v/>
      </c>
      <c r="O1074" s="75" t="str">
        <f t="shared" si="165"/>
        <v/>
      </c>
      <c r="P1074" s="71" t="str">
        <f t="shared" si="166"/>
        <v/>
      </c>
      <c r="U1074" s="114"/>
      <c r="V1074" s="115"/>
      <c r="W1074" s="114"/>
      <c r="X1074" s="114"/>
    </row>
    <row r="1075" spans="2:24">
      <c r="B1075" s="8">
        <f t="shared" si="163"/>
        <v>1064</v>
      </c>
      <c r="J1075" s="37"/>
      <c r="L1075" s="51" t="str">
        <f t="shared" si="164"/>
        <v/>
      </c>
      <c r="M1075" s="71" t="str">
        <f t="shared" si="160"/>
        <v/>
      </c>
      <c r="N1075" s="71" t="str">
        <f t="shared" si="161"/>
        <v/>
      </c>
      <c r="O1075" s="75" t="str">
        <f t="shared" si="165"/>
        <v/>
      </c>
      <c r="P1075" s="71" t="str">
        <f t="shared" si="166"/>
        <v/>
      </c>
      <c r="U1075" s="114"/>
      <c r="V1075" s="115"/>
      <c r="W1075" s="114"/>
      <c r="X1075" s="114"/>
    </row>
    <row r="1076" spans="2:24">
      <c r="B1076" s="8">
        <f t="shared" si="163"/>
        <v>1065</v>
      </c>
      <c r="J1076" s="37"/>
      <c r="L1076" s="51" t="str">
        <f t="shared" si="164"/>
        <v/>
      </c>
      <c r="M1076" s="71" t="str">
        <f t="shared" si="160"/>
        <v/>
      </c>
      <c r="N1076" s="71" t="str">
        <f t="shared" si="161"/>
        <v/>
      </c>
      <c r="O1076" s="75" t="str">
        <f t="shared" si="165"/>
        <v/>
      </c>
      <c r="P1076" s="71" t="str">
        <f t="shared" si="166"/>
        <v/>
      </c>
      <c r="U1076" s="114"/>
      <c r="V1076" s="115"/>
      <c r="W1076" s="114"/>
      <c r="X1076" s="114"/>
    </row>
    <row r="1077" spans="2:24">
      <c r="B1077" s="8">
        <f t="shared" si="163"/>
        <v>1066</v>
      </c>
      <c r="J1077" s="37"/>
      <c r="L1077" s="51" t="str">
        <f t="shared" si="164"/>
        <v/>
      </c>
      <c r="M1077" s="71" t="str">
        <f t="shared" si="160"/>
        <v/>
      </c>
      <c r="N1077" s="71" t="str">
        <f t="shared" si="161"/>
        <v/>
      </c>
      <c r="O1077" s="75" t="str">
        <f t="shared" si="165"/>
        <v/>
      </c>
      <c r="P1077" s="71" t="str">
        <f t="shared" si="166"/>
        <v/>
      </c>
      <c r="U1077" s="114"/>
      <c r="V1077" s="115"/>
      <c r="W1077" s="114"/>
      <c r="X1077" s="114"/>
    </row>
    <row r="1078" spans="2:24">
      <c r="B1078" s="8">
        <f t="shared" si="163"/>
        <v>1067</v>
      </c>
      <c r="J1078" s="37"/>
      <c r="L1078" s="51" t="str">
        <f t="shared" si="164"/>
        <v/>
      </c>
      <c r="M1078" s="71" t="str">
        <f t="shared" si="160"/>
        <v/>
      </c>
      <c r="N1078" s="71" t="str">
        <f t="shared" si="161"/>
        <v/>
      </c>
      <c r="O1078" s="75" t="str">
        <f t="shared" si="165"/>
        <v/>
      </c>
      <c r="P1078" s="71" t="str">
        <f t="shared" si="166"/>
        <v/>
      </c>
      <c r="U1078" s="114"/>
      <c r="V1078" s="115"/>
      <c r="W1078" s="114"/>
      <c r="X1078" s="114"/>
    </row>
    <row r="1079" spans="2:24">
      <c r="B1079" s="8">
        <f t="shared" si="163"/>
        <v>1068</v>
      </c>
      <c r="J1079" s="37"/>
      <c r="L1079" s="51" t="str">
        <f t="shared" si="164"/>
        <v/>
      </c>
      <c r="M1079" s="71" t="str">
        <f t="shared" si="160"/>
        <v/>
      </c>
      <c r="N1079" s="71" t="str">
        <f t="shared" si="161"/>
        <v/>
      </c>
      <c r="O1079" s="75" t="str">
        <f t="shared" si="165"/>
        <v/>
      </c>
      <c r="P1079" s="71" t="str">
        <f t="shared" si="166"/>
        <v/>
      </c>
      <c r="U1079" s="114"/>
      <c r="V1079" s="115"/>
      <c r="W1079" s="114"/>
      <c r="X1079" s="114"/>
    </row>
    <row r="1080" spans="2:24">
      <c r="B1080" s="8">
        <f t="shared" si="163"/>
        <v>1069</v>
      </c>
      <c r="J1080" s="37"/>
      <c r="L1080" s="51" t="str">
        <f t="shared" si="164"/>
        <v/>
      </c>
      <c r="M1080" s="71" t="str">
        <f t="shared" si="160"/>
        <v/>
      </c>
      <c r="N1080" s="71" t="str">
        <f t="shared" si="161"/>
        <v/>
      </c>
      <c r="O1080" s="75" t="str">
        <f t="shared" si="165"/>
        <v/>
      </c>
      <c r="P1080" s="71" t="str">
        <f t="shared" si="166"/>
        <v/>
      </c>
      <c r="U1080" s="114"/>
      <c r="V1080" s="115"/>
      <c r="W1080" s="114"/>
      <c r="X1080" s="114"/>
    </row>
    <row r="1081" spans="2:24">
      <c r="B1081" s="8">
        <f t="shared" si="163"/>
        <v>1070</v>
      </c>
      <c r="J1081" s="37"/>
      <c r="L1081" s="51" t="str">
        <f t="shared" si="164"/>
        <v/>
      </c>
      <c r="M1081" s="71" t="str">
        <f t="shared" si="160"/>
        <v/>
      </c>
      <c r="N1081" s="71" t="str">
        <f t="shared" si="161"/>
        <v/>
      </c>
      <c r="O1081" s="75" t="str">
        <f t="shared" si="165"/>
        <v/>
      </c>
      <c r="P1081" s="71" t="str">
        <f t="shared" si="166"/>
        <v/>
      </c>
      <c r="U1081" s="114"/>
      <c r="V1081" s="115"/>
      <c r="W1081" s="114"/>
      <c r="X1081" s="114"/>
    </row>
    <row r="1082" spans="2:24">
      <c r="B1082" s="8">
        <f t="shared" si="163"/>
        <v>1071</v>
      </c>
      <c r="J1082" s="37"/>
      <c r="L1082" s="51" t="str">
        <f t="shared" si="164"/>
        <v/>
      </c>
      <c r="M1082" s="71" t="str">
        <f t="shared" si="160"/>
        <v/>
      </c>
      <c r="N1082" s="71" t="str">
        <f t="shared" si="161"/>
        <v/>
      </c>
      <c r="O1082" s="75" t="str">
        <f t="shared" si="165"/>
        <v/>
      </c>
      <c r="P1082" s="71" t="str">
        <f t="shared" si="166"/>
        <v/>
      </c>
      <c r="U1082" s="114"/>
      <c r="V1082" s="115"/>
      <c r="W1082" s="114"/>
      <c r="X1082" s="114"/>
    </row>
    <row r="1083" spans="2:24">
      <c r="B1083" s="8">
        <f t="shared" si="163"/>
        <v>1072</v>
      </c>
      <c r="J1083" s="37"/>
      <c r="L1083" s="51" t="str">
        <f t="shared" si="164"/>
        <v/>
      </c>
      <c r="M1083" s="71" t="str">
        <f t="shared" si="160"/>
        <v/>
      </c>
      <c r="N1083" s="71" t="str">
        <f t="shared" si="161"/>
        <v/>
      </c>
      <c r="O1083" s="75" t="str">
        <f t="shared" si="165"/>
        <v/>
      </c>
      <c r="P1083" s="71" t="str">
        <f t="shared" si="166"/>
        <v/>
      </c>
      <c r="U1083" s="114"/>
      <c r="V1083" s="115"/>
      <c r="W1083" s="114"/>
      <c r="X1083" s="114"/>
    </row>
    <row r="1084" spans="2:24">
      <c r="B1084" s="8">
        <f t="shared" si="163"/>
        <v>1073</v>
      </c>
      <c r="J1084" s="37"/>
      <c r="L1084" s="51" t="str">
        <f t="shared" si="164"/>
        <v/>
      </c>
      <c r="M1084" s="71" t="str">
        <f t="shared" si="160"/>
        <v/>
      </c>
      <c r="N1084" s="71" t="str">
        <f t="shared" si="161"/>
        <v/>
      </c>
      <c r="O1084" s="75" t="str">
        <f t="shared" si="165"/>
        <v/>
      </c>
      <c r="P1084" s="71" t="str">
        <f t="shared" si="166"/>
        <v/>
      </c>
      <c r="U1084" s="114"/>
      <c r="V1084" s="115"/>
      <c r="W1084" s="114"/>
      <c r="X1084" s="114"/>
    </row>
    <row r="1085" spans="2:24">
      <c r="B1085" s="8">
        <f t="shared" si="163"/>
        <v>1074</v>
      </c>
      <c r="J1085" s="37"/>
      <c r="L1085" s="51" t="str">
        <f t="shared" si="164"/>
        <v/>
      </c>
      <c r="M1085" s="71" t="str">
        <f t="shared" si="160"/>
        <v/>
      </c>
      <c r="N1085" s="71" t="str">
        <f t="shared" si="161"/>
        <v/>
      </c>
      <c r="O1085" s="75" t="str">
        <f t="shared" si="165"/>
        <v/>
      </c>
      <c r="P1085" s="71" t="str">
        <f t="shared" si="166"/>
        <v/>
      </c>
      <c r="U1085" s="114"/>
      <c r="V1085" s="115"/>
      <c r="W1085" s="114"/>
      <c r="X1085" s="114"/>
    </row>
    <row r="1086" spans="2:24">
      <c r="B1086" s="8">
        <f t="shared" si="163"/>
        <v>1075</v>
      </c>
      <c r="J1086" s="37"/>
      <c r="L1086" s="51" t="str">
        <f t="shared" si="164"/>
        <v/>
      </c>
      <c r="M1086" s="71" t="str">
        <f t="shared" si="160"/>
        <v/>
      </c>
      <c r="N1086" s="71" t="str">
        <f t="shared" si="161"/>
        <v/>
      </c>
      <c r="O1086" s="75" t="str">
        <f t="shared" si="165"/>
        <v/>
      </c>
      <c r="P1086" s="71" t="str">
        <f t="shared" si="166"/>
        <v/>
      </c>
      <c r="U1086" s="114"/>
      <c r="V1086" s="115"/>
      <c r="W1086" s="114"/>
      <c r="X1086" s="114"/>
    </row>
    <row r="1087" spans="2:24">
      <c r="B1087" s="8">
        <f t="shared" si="163"/>
        <v>1076</v>
      </c>
      <c r="J1087" s="37"/>
      <c r="L1087" s="51" t="str">
        <f t="shared" si="164"/>
        <v/>
      </c>
      <c r="M1087" s="71" t="str">
        <f t="shared" si="160"/>
        <v/>
      </c>
      <c r="N1087" s="71" t="str">
        <f t="shared" si="161"/>
        <v/>
      </c>
      <c r="O1087" s="75" t="str">
        <f t="shared" si="165"/>
        <v/>
      </c>
      <c r="P1087" s="71" t="str">
        <f t="shared" si="166"/>
        <v/>
      </c>
      <c r="U1087" s="114"/>
      <c r="V1087" s="115"/>
      <c r="W1087" s="114"/>
      <c r="X1087" s="114"/>
    </row>
    <row r="1088" spans="2:24">
      <c r="B1088" s="8">
        <f t="shared" si="163"/>
        <v>1077</v>
      </c>
      <c r="J1088" s="37"/>
      <c r="L1088" s="51" t="str">
        <f t="shared" si="164"/>
        <v/>
      </c>
      <c r="M1088" s="71" t="str">
        <f t="shared" si="160"/>
        <v/>
      </c>
      <c r="N1088" s="71" t="str">
        <f t="shared" si="161"/>
        <v/>
      </c>
      <c r="O1088" s="75" t="str">
        <f t="shared" si="165"/>
        <v/>
      </c>
      <c r="P1088" s="71" t="str">
        <f t="shared" si="166"/>
        <v/>
      </c>
      <c r="U1088" s="114"/>
      <c r="V1088" s="115"/>
      <c r="W1088" s="114"/>
      <c r="X1088" s="114"/>
    </row>
    <row r="1089" spans="2:24">
      <c r="B1089" s="8">
        <f t="shared" si="163"/>
        <v>1078</v>
      </c>
      <c r="J1089" s="37"/>
      <c r="L1089" s="51" t="str">
        <f t="shared" si="164"/>
        <v/>
      </c>
      <c r="M1089" s="71" t="str">
        <f t="shared" si="160"/>
        <v/>
      </c>
      <c r="N1089" s="71" t="str">
        <f t="shared" si="161"/>
        <v/>
      </c>
      <c r="O1089" s="75" t="str">
        <f t="shared" si="165"/>
        <v/>
      </c>
      <c r="P1089" s="71" t="str">
        <f t="shared" si="166"/>
        <v/>
      </c>
      <c r="U1089" s="114"/>
      <c r="V1089" s="115"/>
      <c r="W1089" s="114"/>
      <c r="X1089" s="114"/>
    </row>
    <row r="1090" spans="2:24">
      <c r="B1090" s="8">
        <f t="shared" si="163"/>
        <v>1079</v>
      </c>
      <c r="J1090" s="37"/>
      <c r="L1090" s="51" t="str">
        <f t="shared" si="164"/>
        <v/>
      </c>
      <c r="M1090" s="71" t="str">
        <f t="shared" si="160"/>
        <v/>
      </c>
      <c r="N1090" s="71" t="str">
        <f t="shared" si="161"/>
        <v/>
      </c>
      <c r="O1090" s="75" t="str">
        <f t="shared" si="165"/>
        <v/>
      </c>
      <c r="P1090" s="71" t="str">
        <f t="shared" si="166"/>
        <v/>
      </c>
      <c r="U1090" s="114"/>
      <c r="V1090" s="115"/>
      <c r="W1090" s="114"/>
      <c r="X1090" s="114"/>
    </row>
    <row r="1091" spans="2:24">
      <c r="B1091" s="8">
        <f t="shared" si="163"/>
        <v>1080</v>
      </c>
      <c r="J1091" s="37"/>
      <c r="L1091" s="51" t="str">
        <f t="shared" si="164"/>
        <v/>
      </c>
      <c r="M1091" s="71" t="str">
        <f t="shared" si="160"/>
        <v/>
      </c>
      <c r="N1091" s="71" t="str">
        <f t="shared" si="161"/>
        <v/>
      </c>
      <c r="O1091" s="75" t="str">
        <f t="shared" si="165"/>
        <v/>
      </c>
      <c r="P1091" s="71" t="str">
        <f t="shared" si="166"/>
        <v/>
      </c>
      <c r="U1091" s="114"/>
      <c r="V1091" s="115"/>
      <c r="W1091" s="114"/>
      <c r="X1091" s="114"/>
    </row>
    <row r="1092" spans="2:24">
      <c r="B1092" s="8">
        <f t="shared" si="163"/>
        <v>1081</v>
      </c>
      <c r="J1092" s="37"/>
      <c r="L1092" s="51" t="str">
        <f t="shared" si="164"/>
        <v/>
      </c>
      <c r="M1092" s="71" t="str">
        <f t="shared" si="160"/>
        <v/>
      </c>
      <c r="N1092" s="71" t="str">
        <f t="shared" si="161"/>
        <v/>
      </c>
      <c r="O1092" s="75" t="str">
        <f t="shared" si="165"/>
        <v/>
      </c>
      <c r="P1092" s="71" t="str">
        <f t="shared" si="166"/>
        <v/>
      </c>
      <c r="U1092" s="114"/>
      <c r="V1092" s="115"/>
      <c r="W1092" s="114"/>
      <c r="X1092" s="114"/>
    </row>
    <row r="1093" spans="2:24">
      <c r="B1093" s="8">
        <f t="shared" si="163"/>
        <v>1082</v>
      </c>
      <c r="J1093" s="37"/>
      <c r="L1093" s="51" t="str">
        <f t="shared" si="164"/>
        <v/>
      </c>
      <c r="M1093" s="71" t="str">
        <f t="shared" si="160"/>
        <v/>
      </c>
      <c r="N1093" s="71" t="str">
        <f t="shared" si="161"/>
        <v/>
      </c>
      <c r="O1093" s="75" t="str">
        <f t="shared" si="165"/>
        <v/>
      </c>
      <c r="P1093" s="71" t="str">
        <f t="shared" si="166"/>
        <v/>
      </c>
      <c r="U1093" s="114"/>
      <c r="V1093" s="115"/>
      <c r="W1093" s="114"/>
      <c r="X1093" s="114"/>
    </row>
    <row r="1094" spans="2:24">
      <c r="B1094" s="8">
        <f t="shared" si="163"/>
        <v>1083</v>
      </c>
      <c r="J1094" s="37"/>
      <c r="L1094" s="51" t="str">
        <f t="shared" si="164"/>
        <v/>
      </c>
      <c r="M1094" s="71" t="str">
        <f t="shared" si="160"/>
        <v/>
      </c>
      <c r="N1094" s="71" t="str">
        <f t="shared" si="161"/>
        <v/>
      </c>
      <c r="O1094" s="75" t="str">
        <f t="shared" si="165"/>
        <v/>
      </c>
      <c r="P1094" s="71" t="str">
        <f t="shared" si="166"/>
        <v/>
      </c>
      <c r="U1094" s="114"/>
      <c r="V1094" s="115"/>
      <c r="W1094" s="114"/>
      <c r="X1094" s="114"/>
    </row>
    <row r="1095" spans="2:24">
      <c r="B1095" s="8">
        <f t="shared" si="163"/>
        <v>1084</v>
      </c>
      <c r="J1095" s="37"/>
      <c r="L1095" s="51" t="str">
        <f t="shared" si="164"/>
        <v/>
      </c>
      <c r="M1095" s="71" t="str">
        <f t="shared" si="160"/>
        <v/>
      </c>
      <c r="N1095" s="71" t="str">
        <f t="shared" si="161"/>
        <v/>
      </c>
      <c r="O1095" s="75" t="str">
        <f t="shared" si="165"/>
        <v/>
      </c>
      <c r="P1095" s="71" t="str">
        <f t="shared" si="166"/>
        <v/>
      </c>
      <c r="U1095" s="114"/>
      <c r="V1095" s="115"/>
      <c r="W1095" s="114"/>
      <c r="X1095" s="114"/>
    </row>
    <row r="1096" spans="2:24">
      <c r="B1096" s="8">
        <f t="shared" si="163"/>
        <v>1085</v>
      </c>
      <c r="J1096" s="37"/>
      <c r="L1096" s="51" t="str">
        <f t="shared" si="164"/>
        <v/>
      </c>
      <c r="M1096" s="71" t="str">
        <f t="shared" si="160"/>
        <v/>
      </c>
      <c r="N1096" s="71" t="str">
        <f t="shared" si="161"/>
        <v/>
      </c>
      <c r="O1096" s="75" t="str">
        <f t="shared" si="165"/>
        <v/>
      </c>
      <c r="P1096" s="71" t="str">
        <f t="shared" si="166"/>
        <v/>
      </c>
      <c r="U1096" s="114"/>
      <c r="V1096" s="115"/>
      <c r="W1096" s="114"/>
      <c r="X1096" s="114"/>
    </row>
    <row r="1097" spans="2:24">
      <c r="B1097" s="8">
        <f t="shared" si="163"/>
        <v>1086</v>
      </c>
      <c r="J1097" s="37"/>
      <c r="L1097" s="51" t="str">
        <f t="shared" si="164"/>
        <v/>
      </c>
      <c r="M1097" s="71" t="str">
        <f t="shared" si="160"/>
        <v/>
      </c>
      <c r="N1097" s="71" t="str">
        <f t="shared" si="161"/>
        <v/>
      </c>
      <c r="O1097" s="75" t="str">
        <f t="shared" si="165"/>
        <v/>
      </c>
      <c r="P1097" s="71" t="str">
        <f t="shared" si="166"/>
        <v/>
      </c>
      <c r="U1097" s="114"/>
      <c r="V1097" s="115"/>
      <c r="W1097" s="114"/>
      <c r="X1097" s="114"/>
    </row>
    <row r="1098" spans="2:24">
      <c r="B1098" s="8">
        <f t="shared" si="163"/>
        <v>1087</v>
      </c>
      <c r="J1098" s="37"/>
      <c r="L1098" s="51" t="str">
        <f t="shared" si="164"/>
        <v/>
      </c>
      <c r="M1098" s="71" t="str">
        <f t="shared" ref="M1098:M1161" si="167">IF($L1098&gt;0,$L1098,"")</f>
        <v/>
      </c>
      <c r="N1098" s="71" t="str">
        <f t="shared" ref="N1098:N1161" si="168">IF($L1098&lt;0,$L1098,"")</f>
        <v/>
      </c>
      <c r="O1098" s="75" t="str">
        <f t="shared" si="165"/>
        <v/>
      </c>
      <c r="P1098" s="71" t="str">
        <f t="shared" si="166"/>
        <v/>
      </c>
      <c r="U1098" s="114"/>
      <c r="V1098" s="115"/>
      <c r="W1098" s="114"/>
      <c r="X1098" s="114"/>
    </row>
    <row r="1099" spans="2:24">
      <c r="B1099" s="8">
        <f t="shared" si="163"/>
        <v>1088</v>
      </c>
      <c r="J1099" s="37"/>
      <c r="L1099" s="51" t="str">
        <f t="shared" si="164"/>
        <v/>
      </c>
      <c r="M1099" s="71" t="str">
        <f t="shared" si="167"/>
        <v/>
      </c>
      <c r="N1099" s="71" t="str">
        <f t="shared" si="168"/>
        <v/>
      </c>
      <c r="O1099" s="75" t="str">
        <f t="shared" si="165"/>
        <v/>
      </c>
      <c r="P1099" s="71" t="str">
        <f t="shared" si="166"/>
        <v/>
      </c>
      <c r="U1099" s="114"/>
      <c r="V1099" s="115"/>
      <c r="W1099" s="114"/>
      <c r="X1099" s="114"/>
    </row>
    <row r="1100" spans="2:24">
      <c r="B1100" s="8">
        <f t="shared" si="163"/>
        <v>1089</v>
      </c>
      <c r="J1100" s="37"/>
      <c r="L1100" s="51" t="str">
        <f t="shared" si="164"/>
        <v/>
      </c>
      <c r="M1100" s="71" t="str">
        <f t="shared" si="167"/>
        <v/>
      </c>
      <c r="N1100" s="71" t="str">
        <f t="shared" si="168"/>
        <v/>
      </c>
      <c r="O1100" s="75" t="str">
        <f t="shared" si="165"/>
        <v/>
      </c>
      <c r="P1100" s="71" t="str">
        <f t="shared" si="166"/>
        <v/>
      </c>
      <c r="U1100" s="114"/>
      <c r="V1100" s="115"/>
      <c r="W1100" s="114"/>
      <c r="X1100" s="114"/>
    </row>
    <row r="1101" spans="2:24">
      <c r="B1101" s="8">
        <f t="shared" si="163"/>
        <v>1090</v>
      </c>
      <c r="J1101" s="37"/>
      <c r="L1101" s="51" t="str">
        <f t="shared" si="164"/>
        <v/>
      </c>
      <c r="M1101" s="71" t="str">
        <f t="shared" si="167"/>
        <v/>
      </c>
      <c r="N1101" s="71" t="str">
        <f t="shared" si="168"/>
        <v/>
      </c>
      <c r="O1101" s="75" t="str">
        <f t="shared" si="165"/>
        <v/>
      </c>
      <c r="P1101" s="71" t="str">
        <f t="shared" si="166"/>
        <v/>
      </c>
      <c r="U1101" s="114"/>
      <c r="V1101" s="115"/>
      <c r="W1101" s="114"/>
      <c r="X1101" s="114"/>
    </row>
    <row r="1102" spans="2:24">
      <c r="B1102" s="8">
        <f t="shared" ref="B1102:B1165" si="169">1+B1101</f>
        <v>1091</v>
      </c>
      <c r="J1102" s="37"/>
      <c r="L1102" s="51" t="str">
        <f t="shared" si="164"/>
        <v/>
      </c>
      <c r="M1102" s="71" t="str">
        <f t="shared" si="167"/>
        <v/>
      </c>
      <c r="N1102" s="71" t="str">
        <f t="shared" si="168"/>
        <v/>
      </c>
      <c r="O1102" s="75" t="str">
        <f t="shared" si="165"/>
        <v/>
      </c>
      <c r="P1102" s="71" t="str">
        <f t="shared" si="166"/>
        <v/>
      </c>
      <c r="U1102" s="114"/>
      <c r="V1102" s="115"/>
      <c r="W1102" s="114"/>
      <c r="X1102" s="114"/>
    </row>
    <row r="1103" spans="2:24">
      <c r="B1103" s="8">
        <f t="shared" si="169"/>
        <v>1092</v>
      </c>
      <c r="J1103" s="37"/>
      <c r="L1103" s="51" t="str">
        <f t="shared" si="164"/>
        <v/>
      </c>
      <c r="M1103" s="71" t="str">
        <f t="shared" si="167"/>
        <v/>
      </c>
      <c r="N1103" s="71" t="str">
        <f t="shared" si="168"/>
        <v/>
      </c>
      <c r="O1103" s="75" t="str">
        <f t="shared" si="165"/>
        <v/>
      </c>
      <c r="P1103" s="71" t="str">
        <f t="shared" si="166"/>
        <v/>
      </c>
      <c r="U1103" s="114"/>
      <c r="V1103" s="115"/>
      <c r="W1103" s="114"/>
      <c r="X1103" s="114"/>
    </row>
    <row r="1104" spans="2:24">
      <c r="B1104" s="8">
        <f t="shared" si="169"/>
        <v>1093</v>
      </c>
      <c r="J1104" s="37"/>
      <c r="L1104" s="51" t="str">
        <f t="shared" si="164"/>
        <v/>
      </c>
      <c r="M1104" s="71" t="str">
        <f t="shared" si="167"/>
        <v/>
      </c>
      <c r="N1104" s="71" t="str">
        <f t="shared" si="168"/>
        <v/>
      </c>
      <c r="O1104" s="75" t="str">
        <f t="shared" si="165"/>
        <v/>
      </c>
      <c r="P1104" s="71" t="str">
        <f t="shared" si="166"/>
        <v/>
      </c>
      <c r="U1104" s="114"/>
      <c r="V1104" s="115"/>
      <c r="W1104" s="114"/>
      <c r="X1104" s="114"/>
    </row>
    <row r="1105" spans="2:24">
      <c r="B1105" s="8">
        <f t="shared" si="169"/>
        <v>1094</v>
      </c>
      <c r="J1105" s="37"/>
      <c r="L1105" s="51" t="str">
        <f t="shared" si="164"/>
        <v/>
      </c>
      <c r="M1105" s="71" t="str">
        <f t="shared" si="167"/>
        <v/>
      </c>
      <c r="N1105" s="71" t="str">
        <f t="shared" si="168"/>
        <v/>
      </c>
      <c r="O1105" s="75" t="str">
        <f t="shared" si="165"/>
        <v/>
      </c>
      <c r="P1105" s="71" t="str">
        <f t="shared" si="166"/>
        <v/>
      </c>
      <c r="U1105" s="114"/>
      <c r="V1105" s="115"/>
      <c r="W1105" s="114"/>
      <c r="X1105" s="114"/>
    </row>
    <row r="1106" spans="2:24">
      <c r="B1106" s="8">
        <f t="shared" si="169"/>
        <v>1095</v>
      </c>
      <c r="J1106" s="37"/>
      <c r="L1106" s="51" t="str">
        <f t="shared" si="164"/>
        <v/>
      </c>
      <c r="M1106" s="71" t="str">
        <f t="shared" si="167"/>
        <v/>
      </c>
      <c r="N1106" s="71" t="str">
        <f t="shared" si="168"/>
        <v/>
      </c>
      <c r="O1106" s="75" t="str">
        <f t="shared" si="165"/>
        <v/>
      </c>
      <c r="P1106" s="71" t="str">
        <f t="shared" si="166"/>
        <v/>
      </c>
      <c r="U1106" s="114"/>
      <c r="V1106" s="115"/>
      <c r="W1106" s="114"/>
      <c r="X1106" s="114"/>
    </row>
    <row r="1107" spans="2:24">
      <c r="B1107" s="8">
        <f t="shared" si="169"/>
        <v>1096</v>
      </c>
      <c r="J1107" s="37"/>
      <c r="L1107" s="51" t="str">
        <f t="shared" si="164"/>
        <v/>
      </c>
      <c r="M1107" s="71" t="str">
        <f t="shared" si="167"/>
        <v/>
      </c>
      <c r="N1107" s="71" t="str">
        <f t="shared" si="168"/>
        <v/>
      </c>
      <c r="O1107" s="75" t="str">
        <f t="shared" si="165"/>
        <v/>
      </c>
      <c r="P1107" s="71" t="str">
        <f t="shared" si="166"/>
        <v/>
      </c>
      <c r="U1107" s="114"/>
      <c r="V1107" s="115"/>
      <c r="W1107" s="114"/>
      <c r="X1107" s="114"/>
    </row>
    <row r="1108" spans="2:24">
      <c r="B1108" s="8">
        <f t="shared" si="169"/>
        <v>1097</v>
      </c>
      <c r="J1108" s="37"/>
      <c r="L1108" s="51" t="str">
        <f t="shared" si="164"/>
        <v/>
      </c>
      <c r="M1108" s="71" t="str">
        <f t="shared" si="167"/>
        <v/>
      </c>
      <c r="N1108" s="71" t="str">
        <f t="shared" si="168"/>
        <v/>
      </c>
      <c r="O1108" s="75" t="str">
        <f t="shared" si="165"/>
        <v/>
      </c>
      <c r="P1108" s="71" t="str">
        <f t="shared" si="166"/>
        <v/>
      </c>
      <c r="U1108" s="114"/>
      <c r="V1108" s="115"/>
      <c r="W1108" s="114"/>
      <c r="X1108" s="114"/>
    </row>
    <row r="1109" spans="2:24">
      <c r="B1109" s="8">
        <f t="shared" si="169"/>
        <v>1098</v>
      </c>
      <c r="J1109" s="37"/>
      <c r="L1109" s="51" t="str">
        <f t="shared" si="164"/>
        <v/>
      </c>
      <c r="M1109" s="71" t="str">
        <f t="shared" si="167"/>
        <v/>
      </c>
      <c r="N1109" s="71" t="str">
        <f t="shared" si="168"/>
        <v/>
      </c>
      <c r="O1109" s="75" t="str">
        <f t="shared" si="165"/>
        <v/>
      </c>
      <c r="P1109" s="71" t="str">
        <f t="shared" si="166"/>
        <v/>
      </c>
      <c r="U1109" s="114"/>
      <c r="V1109" s="115"/>
      <c r="W1109" s="114"/>
      <c r="X1109" s="114"/>
    </row>
    <row r="1110" spans="2:24">
      <c r="B1110" s="8">
        <f t="shared" si="169"/>
        <v>1099</v>
      </c>
      <c r="J1110" s="37"/>
      <c r="L1110" s="51" t="str">
        <f t="shared" si="164"/>
        <v/>
      </c>
      <c r="M1110" s="71" t="str">
        <f t="shared" si="167"/>
        <v/>
      </c>
      <c r="N1110" s="71" t="str">
        <f t="shared" si="168"/>
        <v/>
      </c>
      <c r="O1110" s="75" t="str">
        <f t="shared" si="165"/>
        <v/>
      </c>
      <c r="P1110" s="71" t="str">
        <f t="shared" si="166"/>
        <v/>
      </c>
      <c r="U1110" s="114"/>
      <c r="V1110" s="115"/>
      <c r="W1110" s="114"/>
      <c r="X1110" s="114"/>
    </row>
    <row r="1111" spans="2:24">
      <c r="B1111" s="8">
        <f t="shared" si="169"/>
        <v>1100</v>
      </c>
      <c r="J1111" s="37"/>
      <c r="L1111" s="51" t="str">
        <f t="shared" si="164"/>
        <v/>
      </c>
      <c r="M1111" s="71" t="str">
        <f t="shared" si="167"/>
        <v/>
      </c>
      <c r="N1111" s="71" t="str">
        <f t="shared" si="168"/>
        <v/>
      </c>
      <c r="O1111" s="75" t="str">
        <f t="shared" si="165"/>
        <v/>
      </c>
      <c r="P1111" s="71" t="str">
        <f t="shared" si="166"/>
        <v/>
      </c>
      <c r="U1111" s="114"/>
      <c r="V1111" s="115"/>
      <c r="W1111" s="114"/>
      <c r="X1111" s="114"/>
    </row>
    <row r="1112" spans="2:24">
      <c r="B1112" s="8">
        <f t="shared" si="169"/>
        <v>1101</v>
      </c>
      <c r="J1112" s="37"/>
      <c r="L1112" s="51" t="str">
        <f t="shared" si="164"/>
        <v/>
      </c>
      <c r="M1112" s="71" t="str">
        <f t="shared" si="167"/>
        <v/>
      </c>
      <c r="N1112" s="71" t="str">
        <f t="shared" si="168"/>
        <v/>
      </c>
      <c r="O1112" s="75" t="str">
        <f t="shared" si="165"/>
        <v/>
      </c>
      <c r="P1112" s="71" t="str">
        <f t="shared" si="166"/>
        <v/>
      </c>
      <c r="U1112" s="114"/>
      <c r="V1112" s="115"/>
      <c r="W1112" s="114"/>
      <c r="X1112" s="114"/>
    </row>
    <row r="1113" spans="2:24">
      <c r="B1113" s="8">
        <f t="shared" si="169"/>
        <v>1102</v>
      </c>
      <c r="J1113" s="37"/>
      <c r="L1113" s="51" t="str">
        <f t="shared" si="164"/>
        <v/>
      </c>
      <c r="M1113" s="71" t="str">
        <f t="shared" si="167"/>
        <v/>
      </c>
      <c r="N1113" s="71" t="str">
        <f t="shared" si="168"/>
        <v/>
      </c>
      <c r="O1113" s="75" t="str">
        <f t="shared" si="165"/>
        <v/>
      </c>
      <c r="P1113" s="71" t="str">
        <f t="shared" si="166"/>
        <v/>
      </c>
      <c r="U1113" s="114"/>
      <c r="V1113" s="115"/>
      <c r="W1113" s="114"/>
      <c r="X1113" s="114"/>
    </row>
    <row r="1114" spans="2:24">
      <c r="B1114" s="8">
        <f t="shared" si="169"/>
        <v>1103</v>
      </c>
      <c r="J1114" s="37"/>
      <c r="L1114" s="51" t="str">
        <f t="shared" si="164"/>
        <v/>
      </c>
      <c r="M1114" s="71" t="str">
        <f t="shared" si="167"/>
        <v/>
      </c>
      <c r="N1114" s="71" t="str">
        <f t="shared" si="168"/>
        <v/>
      </c>
      <c r="O1114" s="75" t="str">
        <f t="shared" si="165"/>
        <v/>
      </c>
      <c r="P1114" s="71" t="str">
        <f t="shared" si="166"/>
        <v/>
      </c>
      <c r="U1114" s="114"/>
      <c r="V1114" s="115"/>
      <c r="W1114" s="114"/>
      <c r="X1114" s="114"/>
    </row>
    <row r="1115" spans="2:24">
      <c r="B1115" s="8">
        <f t="shared" si="169"/>
        <v>1104</v>
      </c>
      <c r="J1115" s="37"/>
      <c r="L1115" s="51" t="str">
        <f t="shared" si="164"/>
        <v/>
      </c>
      <c r="M1115" s="71" t="str">
        <f t="shared" si="167"/>
        <v/>
      </c>
      <c r="N1115" s="71" t="str">
        <f t="shared" si="168"/>
        <v/>
      </c>
      <c r="O1115" s="75" t="str">
        <f t="shared" si="165"/>
        <v/>
      </c>
      <c r="P1115" s="71" t="str">
        <f t="shared" si="166"/>
        <v/>
      </c>
      <c r="U1115" s="114"/>
      <c r="V1115" s="115"/>
      <c r="W1115" s="114"/>
      <c r="X1115" s="114"/>
    </row>
    <row r="1116" spans="2:24">
      <c r="B1116" s="8">
        <f t="shared" si="169"/>
        <v>1105</v>
      </c>
      <c r="J1116" s="37"/>
      <c r="L1116" s="51" t="str">
        <f t="shared" si="164"/>
        <v/>
      </c>
      <c r="M1116" s="71" t="str">
        <f t="shared" si="167"/>
        <v/>
      </c>
      <c r="N1116" s="71" t="str">
        <f t="shared" si="168"/>
        <v/>
      </c>
      <c r="O1116" s="75" t="str">
        <f t="shared" si="165"/>
        <v/>
      </c>
      <c r="P1116" s="71" t="str">
        <f t="shared" si="166"/>
        <v/>
      </c>
      <c r="U1116" s="114"/>
      <c r="V1116" s="115"/>
      <c r="W1116" s="114"/>
      <c r="X1116" s="114"/>
    </row>
    <row r="1117" spans="2:24">
      <c r="B1117" s="8">
        <f t="shared" si="169"/>
        <v>1106</v>
      </c>
      <c r="J1117" s="37"/>
      <c r="L1117" s="51" t="str">
        <f t="shared" si="164"/>
        <v/>
      </c>
      <c r="M1117" s="71" t="str">
        <f t="shared" si="167"/>
        <v/>
      </c>
      <c r="N1117" s="71" t="str">
        <f t="shared" si="168"/>
        <v/>
      </c>
      <c r="O1117" s="75" t="str">
        <f t="shared" si="165"/>
        <v/>
      </c>
      <c r="P1117" s="71" t="str">
        <f t="shared" si="166"/>
        <v/>
      </c>
      <c r="U1117" s="114"/>
      <c r="V1117" s="115"/>
      <c r="W1117" s="114"/>
      <c r="X1117" s="114"/>
    </row>
    <row r="1118" spans="2:24">
      <c r="B1118" s="8">
        <f t="shared" si="169"/>
        <v>1107</v>
      </c>
      <c r="J1118" s="37"/>
      <c r="L1118" s="51" t="str">
        <f t="shared" si="164"/>
        <v/>
      </c>
      <c r="M1118" s="71" t="str">
        <f t="shared" si="167"/>
        <v/>
      </c>
      <c r="N1118" s="71" t="str">
        <f t="shared" si="168"/>
        <v/>
      </c>
      <c r="O1118" s="75" t="str">
        <f t="shared" si="165"/>
        <v/>
      </c>
      <c r="P1118" s="71" t="str">
        <f t="shared" si="166"/>
        <v/>
      </c>
      <c r="U1118" s="114"/>
      <c r="V1118" s="115"/>
      <c r="W1118" s="114"/>
      <c r="X1118" s="114"/>
    </row>
    <row r="1119" spans="2:24">
      <c r="B1119" s="8">
        <f t="shared" si="169"/>
        <v>1108</v>
      </c>
      <c r="J1119" s="37"/>
      <c r="L1119" s="51" t="str">
        <f t="shared" si="164"/>
        <v/>
      </c>
      <c r="M1119" s="71" t="str">
        <f t="shared" si="167"/>
        <v/>
      </c>
      <c r="N1119" s="71" t="str">
        <f t="shared" si="168"/>
        <v/>
      </c>
      <c r="O1119" s="75" t="str">
        <f t="shared" si="165"/>
        <v/>
      </c>
      <c r="P1119" s="71" t="str">
        <f t="shared" si="166"/>
        <v/>
      </c>
      <c r="U1119" s="114"/>
      <c r="V1119" s="115"/>
      <c r="W1119" s="114"/>
      <c r="X1119" s="114"/>
    </row>
    <row r="1120" spans="2:24">
      <c r="B1120" s="8">
        <f t="shared" si="169"/>
        <v>1109</v>
      </c>
      <c r="J1120" s="37"/>
      <c r="L1120" s="51" t="str">
        <f t="shared" ref="L1120:L1183" si="170">IF(H1120&lt;&gt;"",J1120/J1119-1,"")</f>
        <v/>
      </c>
      <c r="M1120" s="71" t="str">
        <f t="shared" si="167"/>
        <v/>
      </c>
      <c r="N1120" s="71" t="str">
        <f t="shared" si="168"/>
        <v/>
      </c>
      <c r="O1120" s="75" t="str">
        <f t="shared" si="165"/>
        <v/>
      </c>
      <c r="P1120" s="71" t="str">
        <f t="shared" si="166"/>
        <v/>
      </c>
      <c r="U1120" s="114"/>
      <c r="V1120" s="115"/>
      <c r="W1120" s="114"/>
      <c r="X1120" s="114"/>
    </row>
    <row r="1121" spans="2:24">
      <c r="B1121" s="8">
        <f t="shared" si="169"/>
        <v>1110</v>
      </c>
      <c r="J1121" s="37"/>
      <c r="L1121" s="51" t="str">
        <f t="shared" si="170"/>
        <v/>
      </c>
      <c r="M1121" s="71" t="str">
        <f t="shared" si="167"/>
        <v/>
      </c>
      <c r="N1121" s="71" t="str">
        <f t="shared" si="168"/>
        <v/>
      </c>
      <c r="O1121" s="75" t="str">
        <f t="shared" si="165"/>
        <v/>
      </c>
      <c r="P1121" s="71" t="str">
        <f t="shared" si="166"/>
        <v/>
      </c>
      <c r="U1121" s="114"/>
      <c r="V1121" s="115"/>
      <c r="W1121" s="114"/>
      <c r="X1121" s="114"/>
    </row>
    <row r="1122" spans="2:24">
      <c r="B1122" s="8">
        <f t="shared" si="169"/>
        <v>1111</v>
      </c>
      <c r="J1122" s="37"/>
      <c r="L1122" s="51" t="str">
        <f t="shared" si="170"/>
        <v/>
      </c>
      <c r="M1122" s="71" t="str">
        <f t="shared" si="167"/>
        <v/>
      </c>
      <c r="N1122" s="71" t="str">
        <f t="shared" si="168"/>
        <v/>
      </c>
      <c r="O1122" s="75" t="str">
        <f t="shared" si="165"/>
        <v/>
      </c>
      <c r="P1122" s="71" t="str">
        <f t="shared" si="166"/>
        <v/>
      </c>
      <c r="U1122" s="114"/>
      <c r="V1122" s="115"/>
      <c r="W1122" s="114"/>
      <c r="X1122" s="114"/>
    </row>
    <row r="1123" spans="2:24">
      <c r="B1123" s="8">
        <f t="shared" si="169"/>
        <v>1112</v>
      </c>
      <c r="J1123" s="37"/>
      <c r="L1123" s="51" t="str">
        <f t="shared" si="170"/>
        <v/>
      </c>
      <c r="M1123" s="71" t="str">
        <f t="shared" si="167"/>
        <v/>
      </c>
      <c r="N1123" s="71" t="str">
        <f t="shared" si="168"/>
        <v/>
      </c>
      <c r="O1123" s="75" t="str">
        <f t="shared" si="165"/>
        <v/>
      </c>
      <c r="P1123" s="71" t="str">
        <f t="shared" si="166"/>
        <v/>
      </c>
      <c r="U1123" s="114"/>
      <c r="V1123" s="115"/>
      <c r="W1123" s="114"/>
      <c r="X1123" s="114"/>
    </row>
    <row r="1124" spans="2:24">
      <c r="B1124" s="8">
        <f t="shared" si="169"/>
        <v>1113</v>
      </c>
      <c r="J1124" s="37"/>
      <c r="L1124" s="51" t="str">
        <f t="shared" si="170"/>
        <v/>
      </c>
      <c r="M1124" s="71" t="str">
        <f t="shared" si="167"/>
        <v/>
      </c>
      <c r="N1124" s="71" t="str">
        <f t="shared" si="168"/>
        <v/>
      </c>
      <c r="O1124" s="75" t="str">
        <f t="shared" si="165"/>
        <v/>
      </c>
      <c r="P1124" s="71" t="str">
        <f t="shared" si="166"/>
        <v/>
      </c>
      <c r="U1124" s="114"/>
      <c r="V1124" s="115"/>
      <c r="W1124" s="114"/>
      <c r="X1124" s="114"/>
    </row>
    <row r="1125" spans="2:24">
      <c r="B1125" s="8">
        <f t="shared" si="169"/>
        <v>1114</v>
      </c>
      <c r="J1125" s="37"/>
      <c r="L1125" s="51" t="str">
        <f t="shared" si="170"/>
        <v/>
      </c>
      <c r="M1125" s="71" t="str">
        <f t="shared" si="167"/>
        <v/>
      </c>
      <c r="N1125" s="71" t="str">
        <f t="shared" si="168"/>
        <v/>
      </c>
      <c r="O1125" s="75" t="str">
        <f t="shared" si="165"/>
        <v/>
      </c>
      <c r="P1125" s="71" t="str">
        <f t="shared" si="166"/>
        <v/>
      </c>
      <c r="U1125" s="114"/>
      <c r="V1125" s="115"/>
      <c r="W1125" s="114"/>
      <c r="X1125" s="114"/>
    </row>
    <row r="1126" spans="2:24">
      <c r="B1126" s="8">
        <f t="shared" si="169"/>
        <v>1115</v>
      </c>
      <c r="J1126" s="37"/>
      <c r="L1126" s="51" t="str">
        <f t="shared" si="170"/>
        <v/>
      </c>
      <c r="M1126" s="71" t="str">
        <f t="shared" si="167"/>
        <v/>
      </c>
      <c r="N1126" s="71" t="str">
        <f t="shared" si="168"/>
        <v/>
      </c>
      <c r="O1126" s="75" t="str">
        <f t="shared" si="165"/>
        <v/>
      </c>
      <c r="P1126" s="71" t="str">
        <f t="shared" si="166"/>
        <v/>
      </c>
      <c r="U1126" s="114"/>
      <c r="V1126" s="115"/>
      <c r="W1126" s="114"/>
      <c r="X1126" s="114"/>
    </row>
    <row r="1127" spans="2:24">
      <c r="B1127" s="8">
        <f t="shared" si="169"/>
        <v>1116</v>
      </c>
      <c r="J1127" s="37"/>
      <c r="L1127" s="51" t="str">
        <f t="shared" si="170"/>
        <v/>
      </c>
      <c r="M1127" s="71" t="str">
        <f t="shared" si="167"/>
        <v/>
      </c>
      <c r="N1127" s="71" t="str">
        <f t="shared" si="168"/>
        <v/>
      </c>
      <c r="O1127" s="75" t="str">
        <f t="shared" si="165"/>
        <v/>
      </c>
      <c r="P1127" s="71" t="str">
        <f t="shared" si="166"/>
        <v/>
      </c>
      <c r="U1127" s="114"/>
      <c r="V1127" s="115"/>
      <c r="W1127" s="114"/>
      <c r="X1127" s="114"/>
    </row>
    <row r="1128" spans="2:24">
      <c r="B1128" s="8">
        <f t="shared" si="169"/>
        <v>1117</v>
      </c>
      <c r="J1128" s="37"/>
      <c r="L1128" s="51" t="str">
        <f t="shared" si="170"/>
        <v/>
      </c>
      <c r="M1128" s="71" t="str">
        <f t="shared" si="167"/>
        <v/>
      </c>
      <c r="N1128" s="71" t="str">
        <f t="shared" si="168"/>
        <v/>
      </c>
      <c r="O1128" s="75" t="str">
        <f t="shared" si="165"/>
        <v/>
      </c>
      <c r="P1128" s="71" t="str">
        <f t="shared" si="166"/>
        <v/>
      </c>
      <c r="U1128" s="114"/>
      <c r="V1128" s="115"/>
      <c r="W1128" s="114"/>
      <c r="X1128" s="114"/>
    </row>
    <row r="1129" spans="2:24">
      <c r="B1129" s="8">
        <f t="shared" si="169"/>
        <v>1118</v>
      </c>
      <c r="J1129" s="37"/>
      <c r="L1129" s="51" t="str">
        <f t="shared" si="170"/>
        <v/>
      </c>
      <c r="M1129" s="71" t="str">
        <f t="shared" si="167"/>
        <v/>
      </c>
      <c r="N1129" s="71" t="str">
        <f t="shared" si="168"/>
        <v/>
      </c>
      <c r="O1129" s="75" t="str">
        <f t="shared" si="165"/>
        <v/>
      </c>
      <c r="P1129" s="71" t="str">
        <f t="shared" si="166"/>
        <v/>
      </c>
      <c r="U1129" s="114"/>
      <c r="V1129" s="115"/>
      <c r="W1129" s="114"/>
      <c r="X1129" s="114"/>
    </row>
    <row r="1130" spans="2:24">
      <c r="B1130" s="8">
        <f t="shared" si="169"/>
        <v>1119</v>
      </c>
      <c r="J1130" s="37"/>
      <c r="L1130" s="51" t="str">
        <f t="shared" si="170"/>
        <v/>
      </c>
      <c r="M1130" s="71" t="str">
        <f t="shared" si="167"/>
        <v/>
      </c>
      <c r="N1130" s="71" t="str">
        <f t="shared" si="168"/>
        <v/>
      </c>
      <c r="O1130" s="75" t="str">
        <f t="shared" si="165"/>
        <v/>
      </c>
      <c r="P1130" s="71" t="str">
        <f t="shared" si="166"/>
        <v/>
      </c>
      <c r="U1130" s="114"/>
      <c r="V1130" s="115"/>
      <c r="W1130" s="114"/>
      <c r="X1130" s="114"/>
    </row>
    <row r="1131" spans="2:24">
      <c r="B1131" s="8">
        <f t="shared" si="169"/>
        <v>1120</v>
      </c>
      <c r="J1131" s="37"/>
      <c r="L1131" s="51" t="str">
        <f t="shared" si="170"/>
        <v/>
      </c>
      <c r="M1131" s="71" t="str">
        <f t="shared" si="167"/>
        <v/>
      </c>
      <c r="N1131" s="71" t="str">
        <f t="shared" si="168"/>
        <v/>
      </c>
      <c r="O1131" s="75" t="str">
        <f t="shared" si="165"/>
        <v/>
      </c>
      <c r="P1131" s="71" t="str">
        <f t="shared" si="166"/>
        <v/>
      </c>
      <c r="U1131" s="114"/>
      <c r="V1131" s="115"/>
      <c r="W1131" s="114"/>
      <c r="X1131" s="114"/>
    </row>
    <row r="1132" spans="2:24">
      <c r="B1132" s="8">
        <f t="shared" si="169"/>
        <v>1121</v>
      </c>
      <c r="J1132" s="37"/>
      <c r="L1132" s="51" t="str">
        <f t="shared" si="170"/>
        <v/>
      </c>
      <c r="M1132" s="71" t="str">
        <f t="shared" si="167"/>
        <v/>
      </c>
      <c r="N1132" s="71" t="str">
        <f t="shared" si="168"/>
        <v/>
      </c>
      <c r="O1132" s="75" t="str">
        <f t="shared" si="165"/>
        <v/>
      </c>
      <c r="P1132" s="71" t="str">
        <f t="shared" si="166"/>
        <v/>
      </c>
      <c r="U1132" s="114"/>
      <c r="V1132" s="115"/>
      <c r="W1132" s="114"/>
      <c r="X1132" s="114"/>
    </row>
    <row r="1133" spans="2:24">
      <c r="B1133" s="8">
        <f t="shared" si="169"/>
        <v>1122</v>
      </c>
      <c r="J1133" s="37"/>
      <c r="L1133" s="51" t="str">
        <f t="shared" si="170"/>
        <v/>
      </c>
      <c r="M1133" s="71" t="str">
        <f t="shared" si="167"/>
        <v/>
      </c>
      <c r="N1133" s="71" t="str">
        <f t="shared" si="168"/>
        <v/>
      </c>
      <c r="O1133" s="75" t="str">
        <f t="shared" si="165"/>
        <v/>
      </c>
      <c r="P1133" s="71" t="str">
        <f t="shared" si="166"/>
        <v/>
      </c>
      <c r="U1133" s="114"/>
      <c r="V1133" s="115"/>
      <c r="W1133" s="114"/>
      <c r="X1133" s="114"/>
    </row>
    <row r="1134" spans="2:24">
      <c r="B1134" s="8">
        <f t="shared" si="169"/>
        <v>1123</v>
      </c>
      <c r="J1134" s="37"/>
      <c r="L1134" s="51" t="str">
        <f t="shared" si="170"/>
        <v/>
      </c>
      <c r="M1134" s="71" t="str">
        <f t="shared" si="167"/>
        <v/>
      </c>
      <c r="N1134" s="71" t="str">
        <f t="shared" si="168"/>
        <v/>
      </c>
      <c r="O1134" s="75" t="str">
        <f t="shared" si="165"/>
        <v/>
      </c>
      <c r="P1134" s="71" t="str">
        <f t="shared" si="166"/>
        <v/>
      </c>
      <c r="U1134" s="114"/>
      <c r="V1134" s="115"/>
      <c r="W1134" s="114"/>
      <c r="X1134" s="114"/>
    </row>
    <row r="1135" spans="2:24">
      <c r="B1135" s="8">
        <f t="shared" si="169"/>
        <v>1124</v>
      </c>
      <c r="J1135" s="37"/>
      <c r="L1135" s="51" t="str">
        <f t="shared" si="170"/>
        <v/>
      </c>
      <c r="M1135" s="71" t="str">
        <f t="shared" si="167"/>
        <v/>
      </c>
      <c r="N1135" s="71" t="str">
        <f t="shared" si="168"/>
        <v/>
      </c>
      <c r="O1135" s="75" t="str">
        <f t="shared" si="165"/>
        <v/>
      </c>
      <c r="P1135" s="71" t="str">
        <f t="shared" si="166"/>
        <v/>
      </c>
      <c r="U1135" s="114"/>
      <c r="V1135" s="115"/>
      <c r="W1135" s="114"/>
      <c r="X1135" s="114"/>
    </row>
    <row r="1136" spans="2:24">
      <c r="B1136" s="8">
        <f t="shared" si="169"/>
        <v>1125</v>
      </c>
      <c r="J1136" s="37"/>
      <c r="L1136" s="51" t="str">
        <f t="shared" si="170"/>
        <v/>
      </c>
      <c r="M1136" s="71" t="str">
        <f t="shared" si="167"/>
        <v/>
      </c>
      <c r="N1136" s="71" t="str">
        <f t="shared" si="168"/>
        <v/>
      </c>
      <c r="O1136" s="75" t="str">
        <f t="shared" si="165"/>
        <v/>
      </c>
      <c r="P1136" s="71" t="str">
        <f t="shared" si="166"/>
        <v/>
      </c>
      <c r="U1136" s="114"/>
      <c r="V1136" s="115"/>
      <c r="W1136" s="114"/>
      <c r="X1136" s="114"/>
    </row>
    <row r="1137" spans="2:24">
      <c r="B1137" s="8">
        <f t="shared" si="169"/>
        <v>1126</v>
      </c>
      <c r="J1137" s="37"/>
      <c r="L1137" s="51" t="str">
        <f t="shared" si="170"/>
        <v/>
      </c>
      <c r="M1137" s="71" t="str">
        <f t="shared" si="167"/>
        <v/>
      </c>
      <c r="N1137" s="71" t="str">
        <f t="shared" si="168"/>
        <v/>
      </c>
      <c r="O1137" s="75" t="str">
        <f t="shared" ref="O1137:O1200" si="171">IF(M1137&lt;&gt;"",Q$4,"")</f>
        <v/>
      </c>
      <c r="P1137" s="71" t="str">
        <f t="shared" ref="P1137:P1200" si="172">IF(N1137&lt;&gt;"",Q$6,"")</f>
        <v/>
      </c>
      <c r="U1137" s="114"/>
      <c r="V1137" s="115"/>
      <c r="W1137" s="114"/>
      <c r="X1137" s="114"/>
    </row>
    <row r="1138" spans="2:24">
      <c r="B1138" s="8">
        <f t="shared" si="169"/>
        <v>1127</v>
      </c>
      <c r="J1138" s="37"/>
      <c r="L1138" s="51" t="str">
        <f t="shared" si="170"/>
        <v/>
      </c>
      <c r="M1138" s="71" t="str">
        <f t="shared" si="167"/>
        <v/>
      </c>
      <c r="N1138" s="71" t="str">
        <f t="shared" si="168"/>
        <v/>
      </c>
      <c r="O1138" s="75" t="str">
        <f t="shared" si="171"/>
        <v/>
      </c>
      <c r="P1138" s="71" t="str">
        <f t="shared" si="172"/>
        <v/>
      </c>
      <c r="U1138" s="114"/>
      <c r="V1138" s="115"/>
      <c r="W1138" s="114"/>
      <c r="X1138" s="114"/>
    </row>
    <row r="1139" spans="2:24">
      <c r="B1139" s="8">
        <f t="shared" si="169"/>
        <v>1128</v>
      </c>
      <c r="J1139" s="37"/>
      <c r="L1139" s="51" t="str">
        <f t="shared" si="170"/>
        <v/>
      </c>
      <c r="M1139" s="71" t="str">
        <f t="shared" si="167"/>
        <v/>
      </c>
      <c r="N1139" s="71" t="str">
        <f t="shared" si="168"/>
        <v/>
      </c>
      <c r="O1139" s="75" t="str">
        <f t="shared" si="171"/>
        <v/>
      </c>
      <c r="P1139" s="71" t="str">
        <f t="shared" si="172"/>
        <v/>
      </c>
      <c r="U1139" s="114"/>
      <c r="V1139" s="115"/>
      <c r="W1139" s="114"/>
      <c r="X1139" s="114"/>
    </row>
    <row r="1140" spans="2:24">
      <c r="B1140" s="8">
        <f t="shared" si="169"/>
        <v>1129</v>
      </c>
      <c r="J1140" s="37"/>
      <c r="L1140" s="51" t="str">
        <f t="shared" si="170"/>
        <v/>
      </c>
      <c r="M1140" s="71" t="str">
        <f t="shared" si="167"/>
        <v/>
      </c>
      <c r="N1140" s="71" t="str">
        <f t="shared" si="168"/>
        <v/>
      </c>
      <c r="O1140" s="75" t="str">
        <f t="shared" si="171"/>
        <v/>
      </c>
      <c r="P1140" s="71" t="str">
        <f t="shared" si="172"/>
        <v/>
      </c>
      <c r="U1140" s="114"/>
      <c r="V1140" s="115"/>
      <c r="W1140" s="114"/>
      <c r="X1140" s="114"/>
    </row>
    <row r="1141" spans="2:24">
      <c r="B1141" s="8">
        <f t="shared" si="169"/>
        <v>1130</v>
      </c>
      <c r="J1141" s="37"/>
      <c r="L1141" s="51" t="str">
        <f t="shared" si="170"/>
        <v/>
      </c>
      <c r="M1141" s="71" t="str">
        <f t="shared" si="167"/>
        <v/>
      </c>
      <c r="N1141" s="71" t="str">
        <f t="shared" si="168"/>
        <v/>
      </c>
      <c r="O1141" s="75" t="str">
        <f t="shared" si="171"/>
        <v/>
      </c>
      <c r="P1141" s="71" t="str">
        <f t="shared" si="172"/>
        <v/>
      </c>
      <c r="U1141" s="114"/>
      <c r="V1141" s="115"/>
      <c r="W1141" s="114"/>
      <c r="X1141" s="114"/>
    </row>
    <row r="1142" spans="2:24">
      <c r="B1142" s="8">
        <f t="shared" si="169"/>
        <v>1131</v>
      </c>
      <c r="J1142" s="37"/>
      <c r="L1142" s="51" t="str">
        <f t="shared" si="170"/>
        <v/>
      </c>
      <c r="M1142" s="71" t="str">
        <f t="shared" si="167"/>
        <v/>
      </c>
      <c r="N1142" s="71" t="str">
        <f t="shared" si="168"/>
        <v/>
      </c>
      <c r="O1142" s="75" t="str">
        <f t="shared" si="171"/>
        <v/>
      </c>
      <c r="P1142" s="71" t="str">
        <f t="shared" si="172"/>
        <v/>
      </c>
      <c r="U1142" s="114"/>
      <c r="V1142" s="115"/>
      <c r="W1142" s="114"/>
      <c r="X1142" s="114"/>
    </row>
    <row r="1143" spans="2:24">
      <c r="B1143" s="8">
        <f t="shared" si="169"/>
        <v>1132</v>
      </c>
      <c r="J1143" s="37"/>
      <c r="L1143" s="51" t="str">
        <f t="shared" si="170"/>
        <v/>
      </c>
      <c r="M1143" s="71" t="str">
        <f t="shared" si="167"/>
        <v/>
      </c>
      <c r="N1143" s="71" t="str">
        <f t="shared" si="168"/>
        <v/>
      </c>
      <c r="O1143" s="75" t="str">
        <f t="shared" si="171"/>
        <v/>
      </c>
      <c r="P1143" s="71" t="str">
        <f t="shared" si="172"/>
        <v/>
      </c>
      <c r="U1143" s="114"/>
      <c r="V1143" s="115"/>
      <c r="W1143" s="114"/>
      <c r="X1143" s="114"/>
    </row>
    <row r="1144" spans="2:24">
      <c r="B1144" s="8">
        <f t="shared" si="169"/>
        <v>1133</v>
      </c>
      <c r="J1144" s="37"/>
      <c r="L1144" s="51" t="str">
        <f t="shared" si="170"/>
        <v/>
      </c>
      <c r="M1144" s="71" t="str">
        <f t="shared" si="167"/>
        <v/>
      </c>
      <c r="N1144" s="71" t="str">
        <f t="shared" si="168"/>
        <v/>
      </c>
      <c r="O1144" s="75" t="str">
        <f t="shared" si="171"/>
        <v/>
      </c>
      <c r="P1144" s="71" t="str">
        <f t="shared" si="172"/>
        <v/>
      </c>
      <c r="U1144" s="114"/>
      <c r="V1144" s="115"/>
      <c r="W1144" s="114"/>
      <c r="X1144" s="114"/>
    </row>
    <row r="1145" spans="2:24">
      <c r="B1145" s="8">
        <f t="shared" si="169"/>
        <v>1134</v>
      </c>
      <c r="J1145" s="37"/>
      <c r="L1145" s="51" t="str">
        <f t="shared" si="170"/>
        <v/>
      </c>
      <c r="M1145" s="71" t="str">
        <f t="shared" si="167"/>
        <v/>
      </c>
      <c r="N1145" s="71" t="str">
        <f t="shared" si="168"/>
        <v/>
      </c>
      <c r="O1145" s="75" t="str">
        <f t="shared" si="171"/>
        <v/>
      </c>
      <c r="P1145" s="71" t="str">
        <f t="shared" si="172"/>
        <v/>
      </c>
      <c r="U1145" s="114"/>
      <c r="V1145" s="115"/>
      <c r="W1145" s="114"/>
      <c r="X1145" s="114"/>
    </row>
    <row r="1146" spans="2:24">
      <c r="B1146" s="8">
        <f t="shared" si="169"/>
        <v>1135</v>
      </c>
      <c r="J1146" s="37"/>
      <c r="L1146" s="51" t="str">
        <f t="shared" si="170"/>
        <v/>
      </c>
      <c r="M1146" s="71" t="str">
        <f t="shared" si="167"/>
        <v/>
      </c>
      <c r="N1146" s="71" t="str">
        <f t="shared" si="168"/>
        <v/>
      </c>
      <c r="O1146" s="75" t="str">
        <f t="shared" si="171"/>
        <v/>
      </c>
      <c r="P1146" s="71" t="str">
        <f t="shared" si="172"/>
        <v/>
      </c>
      <c r="U1146" s="114"/>
      <c r="V1146" s="115"/>
      <c r="W1146" s="114"/>
      <c r="X1146" s="114"/>
    </row>
    <row r="1147" spans="2:24">
      <c r="B1147" s="8">
        <f t="shared" si="169"/>
        <v>1136</v>
      </c>
      <c r="J1147" s="37"/>
      <c r="L1147" s="51" t="str">
        <f t="shared" si="170"/>
        <v/>
      </c>
      <c r="M1147" s="71" t="str">
        <f t="shared" si="167"/>
        <v/>
      </c>
      <c r="N1147" s="71" t="str">
        <f t="shared" si="168"/>
        <v/>
      </c>
      <c r="O1147" s="75" t="str">
        <f t="shared" si="171"/>
        <v/>
      </c>
      <c r="P1147" s="71" t="str">
        <f t="shared" si="172"/>
        <v/>
      </c>
      <c r="U1147" s="114"/>
      <c r="V1147" s="115"/>
      <c r="W1147" s="114"/>
      <c r="X1147" s="114"/>
    </row>
    <row r="1148" spans="2:24">
      <c r="B1148" s="8">
        <f t="shared" si="169"/>
        <v>1137</v>
      </c>
      <c r="J1148" s="37"/>
      <c r="L1148" s="51" t="str">
        <f t="shared" si="170"/>
        <v/>
      </c>
      <c r="M1148" s="71" t="str">
        <f t="shared" si="167"/>
        <v/>
      </c>
      <c r="N1148" s="71" t="str">
        <f t="shared" si="168"/>
        <v/>
      </c>
      <c r="O1148" s="75" t="str">
        <f t="shared" si="171"/>
        <v/>
      </c>
      <c r="P1148" s="71" t="str">
        <f t="shared" si="172"/>
        <v/>
      </c>
      <c r="U1148" s="114"/>
      <c r="V1148" s="115"/>
      <c r="W1148" s="114"/>
      <c r="X1148" s="114"/>
    </row>
    <row r="1149" spans="2:24">
      <c r="B1149" s="8">
        <f t="shared" si="169"/>
        <v>1138</v>
      </c>
      <c r="J1149" s="37"/>
      <c r="L1149" s="51" t="str">
        <f t="shared" si="170"/>
        <v/>
      </c>
      <c r="M1149" s="71" t="str">
        <f t="shared" si="167"/>
        <v/>
      </c>
      <c r="N1149" s="71" t="str">
        <f t="shared" si="168"/>
        <v/>
      </c>
      <c r="O1149" s="75" t="str">
        <f t="shared" si="171"/>
        <v/>
      </c>
      <c r="P1149" s="71" t="str">
        <f t="shared" si="172"/>
        <v/>
      </c>
      <c r="U1149" s="114"/>
      <c r="V1149" s="115"/>
      <c r="W1149" s="114"/>
      <c r="X1149" s="114"/>
    </row>
    <row r="1150" spans="2:24">
      <c r="B1150" s="8">
        <f t="shared" si="169"/>
        <v>1139</v>
      </c>
      <c r="J1150" s="37"/>
      <c r="L1150" s="51" t="str">
        <f t="shared" si="170"/>
        <v/>
      </c>
      <c r="M1150" s="71" t="str">
        <f t="shared" si="167"/>
        <v/>
      </c>
      <c r="N1150" s="71" t="str">
        <f t="shared" si="168"/>
        <v/>
      </c>
      <c r="O1150" s="75" t="str">
        <f t="shared" si="171"/>
        <v/>
      </c>
      <c r="P1150" s="71" t="str">
        <f t="shared" si="172"/>
        <v/>
      </c>
      <c r="U1150" s="114"/>
      <c r="V1150" s="115"/>
      <c r="W1150" s="114"/>
      <c r="X1150" s="114"/>
    </row>
    <row r="1151" spans="2:24">
      <c r="B1151" s="8">
        <f t="shared" si="169"/>
        <v>1140</v>
      </c>
      <c r="J1151" s="37"/>
      <c r="L1151" s="51" t="str">
        <f t="shared" si="170"/>
        <v/>
      </c>
      <c r="M1151" s="71" t="str">
        <f t="shared" si="167"/>
        <v/>
      </c>
      <c r="N1151" s="71" t="str">
        <f t="shared" si="168"/>
        <v/>
      </c>
      <c r="O1151" s="75" t="str">
        <f t="shared" si="171"/>
        <v/>
      </c>
      <c r="P1151" s="71" t="str">
        <f t="shared" si="172"/>
        <v/>
      </c>
      <c r="U1151" s="114"/>
      <c r="V1151" s="115"/>
      <c r="W1151" s="114"/>
      <c r="X1151" s="114"/>
    </row>
    <row r="1152" spans="2:24">
      <c r="B1152" s="8">
        <f t="shared" si="169"/>
        <v>1141</v>
      </c>
      <c r="J1152" s="37"/>
      <c r="L1152" s="51" t="str">
        <f t="shared" si="170"/>
        <v/>
      </c>
      <c r="M1152" s="71" t="str">
        <f t="shared" si="167"/>
        <v/>
      </c>
      <c r="N1152" s="71" t="str">
        <f t="shared" si="168"/>
        <v/>
      </c>
      <c r="O1152" s="75" t="str">
        <f t="shared" si="171"/>
        <v/>
      </c>
      <c r="P1152" s="71" t="str">
        <f t="shared" si="172"/>
        <v/>
      </c>
      <c r="U1152" s="114"/>
      <c r="V1152" s="115"/>
      <c r="W1152" s="114"/>
      <c r="X1152" s="114"/>
    </row>
    <row r="1153" spans="2:24">
      <c r="B1153" s="8">
        <f t="shared" si="169"/>
        <v>1142</v>
      </c>
      <c r="J1153" s="37"/>
      <c r="L1153" s="51" t="str">
        <f t="shared" si="170"/>
        <v/>
      </c>
      <c r="M1153" s="71" t="str">
        <f t="shared" si="167"/>
        <v/>
      </c>
      <c r="N1153" s="71" t="str">
        <f t="shared" si="168"/>
        <v/>
      </c>
      <c r="O1153" s="75" t="str">
        <f t="shared" si="171"/>
        <v/>
      </c>
      <c r="P1153" s="71" t="str">
        <f t="shared" si="172"/>
        <v/>
      </c>
      <c r="U1153" s="114"/>
      <c r="V1153" s="115"/>
      <c r="W1153" s="114"/>
      <c r="X1153" s="114"/>
    </row>
    <row r="1154" spans="2:24">
      <c r="B1154" s="8">
        <f t="shared" si="169"/>
        <v>1143</v>
      </c>
      <c r="J1154" s="37"/>
      <c r="L1154" s="51" t="str">
        <f t="shared" si="170"/>
        <v/>
      </c>
      <c r="M1154" s="71" t="str">
        <f t="shared" si="167"/>
        <v/>
      </c>
      <c r="N1154" s="71" t="str">
        <f t="shared" si="168"/>
        <v/>
      </c>
      <c r="O1154" s="75" t="str">
        <f t="shared" si="171"/>
        <v/>
      </c>
      <c r="P1154" s="71" t="str">
        <f t="shared" si="172"/>
        <v/>
      </c>
      <c r="U1154" s="114"/>
      <c r="V1154" s="115"/>
      <c r="W1154" s="114"/>
      <c r="X1154" s="114"/>
    </row>
    <row r="1155" spans="2:24">
      <c r="B1155" s="8">
        <f t="shared" si="169"/>
        <v>1144</v>
      </c>
      <c r="J1155" s="37"/>
      <c r="L1155" s="51" t="str">
        <f t="shared" si="170"/>
        <v/>
      </c>
      <c r="M1155" s="71" t="str">
        <f t="shared" si="167"/>
        <v/>
      </c>
      <c r="N1155" s="71" t="str">
        <f t="shared" si="168"/>
        <v/>
      </c>
      <c r="O1155" s="75" t="str">
        <f t="shared" si="171"/>
        <v/>
      </c>
      <c r="P1155" s="71" t="str">
        <f t="shared" si="172"/>
        <v/>
      </c>
      <c r="U1155" s="114"/>
      <c r="V1155" s="115"/>
      <c r="W1155" s="114"/>
      <c r="X1155" s="114"/>
    </row>
    <row r="1156" spans="2:24">
      <c r="B1156" s="8">
        <f t="shared" si="169"/>
        <v>1145</v>
      </c>
      <c r="J1156" s="37"/>
      <c r="L1156" s="51" t="str">
        <f t="shared" si="170"/>
        <v/>
      </c>
      <c r="M1156" s="71" t="str">
        <f t="shared" si="167"/>
        <v/>
      </c>
      <c r="N1156" s="71" t="str">
        <f t="shared" si="168"/>
        <v/>
      </c>
      <c r="O1156" s="75" t="str">
        <f t="shared" si="171"/>
        <v/>
      </c>
      <c r="P1156" s="71" t="str">
        <f t="shared" si="172"/>
        <v/>
      </c>
      <c r="U1156" s="114"/>
      <c r="V1156" s="115"/>
      <c r="W1156" s="114"/>
      <c r="X1156" s="114"/>
    </row>
    <row r="1157" spans="2:24">
      <c r="B1157" s="8">
        <f t="shared" si="169"/>
        <v>1146</v>
      </c>
      <c r="J1157" s="37"/>
      <c r="L1157" s="51" t="str">
        <f t="shared" si="170"/>
        <v/>
      </c>
      <c r="M1157" s="71" t="str">
        <f t="shared" si="167"/>
        <v/>
      </c>
      <c r="N1157" s="71" t="str">
        <f t="shared" si="168"/>
        <v/>
      </c>
      <c r="O1157" s="75" t="str">
        <f t="shared" si="171"/>
        <v/>
      </c>
      <c r="P1157" s="71" t="str">
        <f t="shared" si="172"/>
        <v/>
      </c>
      <c r="U1157" s="114"/>
      <c r="V1157" s="115"/>
      <c r="W1157" s="114"/>
      <c r="X1157" s="114"/>
    </row>
    <row r="1158" spans="2:24">
      <c r="B1158" s="8">
        <f t="shared" si="169"/>
        <v>1147</v>
      </c>
      <c r="J1158" s="37"/>
      <c r="L1158" s="51" t="str">
        <f t="shared" si="170"/>
        <v/>
      </c>
      <c r="M1158" s="71" t="str">
        <f t="shared" si="167"/>
        <v/>
      </c>
      <c r="N1158" s="71" t="str">
        <f t="shared" si="168"/>
        <v/>
      </c>
      <c r="O1158" s="75" t="str">
        <f t="shared" si="171"/>
        <v/>
      </c>
      <c r="P1158" s="71" t="str">
        <f t="shared" si="172"/>
        <v/>
      </c>
      <c r="U1158" s="114"/>
      <c r="V1158" s="115"/>
      <c r="W1158" s="114"/>
      <c r="X1158" s="114"/>
    </row>
    <row r="1159" spans="2:24">
      <c r="B1159" s="8">
        <f t="shared" si="169"/>
        <v>1148</v>
      </c>
      <c r="J1159" s="37"/>
      <c r="L1159" s="51" t="str">
        <f t="shared" si="170"/>
        <v/>
      </c>
      <c r="M1159" s="71" t="str">
        <f t="shared" si="167"/>
        <v/>
      </c>
      <c r="N1159" s="71" t="str">
        <f t="shared" si="168"/>
        <v/>
      </c>
      <c r="O1159" s="75" t="str">
        <f t="shared" si="171"/>
        <v/>
      </c>
      <c r="P1159" s="71" t="str">
        <f t="shared" si="172"/>
        <v/>
      </c>
      <c r="U1159" s="114"/>
      <c r="V1159" s="115"/>
      <c r="W1159" s="114"/>
      <c r="X1159" s="114"/>
    </row>
    <row r="1160" spans="2:24">
      <c r="B1160" s="8">
        <f t="shared" si="169"/>
        <v>1149</v>
      </c>
      <c r="J1160" s="37"/>
      <c r="L1160" s="51" t="str">
        <f t="shared" si="170"/>
        <v/>
      </c>
      <c r="M1160" s="71" t="str">
        <f t="shared" si="167"/>
        <v/>
      </c>
      <c r="N1160" s="71" t="str">
        <f t="shared" si="168"/>
        <v/>
      </c>
      <c r="O1160" s="75" t="str">
        <f t="shared" si="171"/>
        <v/>
      </c>
      <c r="P1160" s="71" t="str">
        <f t="shared" si="172"/>
        <v/>
      </c>
      <c r="U1160" s="114"/>
      <c r="V1160" s="115"/>
      <c r="W1160" s="114"/>
      <c r="X1160" s="114"/>
    </row>
    <row r="1161" spans="2:24">
      <c r="B1161" s="8">
        <f t="shared" si="169"/>
        <v>1150</v>
      </c>
      <c r="J1161" s="37"/>
      <c r="L1161" s="51" t="str">
        <f t="shared" si="170"/>
        <v/>
      </c>
      <c r="M1161" s="71" t="str">
        <f t="shared" si="167"/>
        <v/>
      </c>
      <c r="N1161" s="71" t="str">
        <f t="shared" si="168"/>
        <v/>
      </c>
      <c r="O1161" s="75" t="str">
        <f t="shared" si="171"/>
        <v/>
      </c>
      <c r="P1161" s="71" t="str">
        <f t="shared" si="172"/>
        <v/>
      </c>
      <c r="U1161" s="114"/>
      <c r="V1161" s="115"/>
      <c r="W1161" s="114"/>
      <c r="X1161" s="114"/>
    </row>
    <row r="1162" spans="2:24">
      <c r="B1162" s="8">
        <f t="shared" si="169"/>
        <v>1151</v>
      </c>
      <c r="J1162" s="37"/>
      <c r="L1162" s="51" t="str">
        <f t="shared" si="170"/>
        <v/>
      </c>
      <c r="M1162" s="71" t="str">
        <f t="shared" ref="M1162:M1225" si="173">IF($L1162&gt;0,$L1162,"")</f>
        <v/>
      </c>
      <c r="N1162" s="71" t="str">
        <f t="shared" ref="N1162:N1225" si="174">IF($L1162&lt;0,$L1162,"")</f>
        <v/>
      </c>
      <c r="O1162" s="75" t="str">
        <f t="shared" si="171"/>
        <v/>
      </c>
      <c r="P1162" s="71" t="str">
        <f t="shared" si="172"/>
        <v/>
      </c>
      <c r="U1162" s="114"/>
      <c r="V1162" s="115"/>
      <c r="W1162" s="114"/>
      <c r="X1162" s="114"/>
    </row>
    <row r="1163" spans="2:24">
      <c r="B1163" s="8">
        <f t="shared" si="169"/>
        <v>1152</v>
      </c>
      <c r="J1163" s="37"/>
      <c r="L1163" s="51" t="str">
        <f t="shared" si="170"/>
        <v/>
      </c>
      <c r="M1163" s="71" t="str">
        <f t="shared" si="173"/>
        <v/>
      </c>
      <c r="N1163" s="71" t="str">
        <f t="shared" si="174"/>
        <v/>
      </c>
      <c r="O1163" s="75" t="str">
        <f t="shared" si="171"/>
        <v/>
      </c>
      <c r="P1163" s="71" t="str">
        <f t="shared" si="172"/>
        <v/>
      </c>
      <c r="U1163" s="114"/>
      <c r="V1163" s="115"/>
      <c r="W1163" s="114"/>
      <c r="X1163" s="114"/>
    </row>
    <row r="1164" spans="2:24">
      <c r="B1164" s="8">
        <f t="shared" si="169"/>
        <v>1153</v>
      </c>
      <c r="J1164" s="37"/>
      <c r="L1164" s="51" t="str">
        <f t="shared" si="170"/>
        <v/>
      </c>
      <c r="M1164" s="71" t="str">
        <f t="shared" si="173"/>
        <v/>
      </c>
      <c r="N1164" s="71" t="str">
        <f t="shared" si="174"/>
        <v/>
      </c>
      <c r="O1164" s="75" t="str">
        <f t="shared" si="171"/>
        <v/>
      </c>
      <c r="P1164" s="71" t="str">
        <f t="shared" si="172"/>
        <v/>
      </c>
      <c r="U1164" s="114"/>
      <c r="V1164" s="115"/>
      <c r="W1164" s="114"/>
      <c r="X1164" s="114"/>
    </row>
    <row r="1165" spans="2:24">
      <c r="B1165" s="8">
        <f t="shared" si="169"/>
        <v>1154</v>
      </c>
      <c r="J1165" s="37"/>
      <c r="L1165" s="51" t="str">
        <f t="shared" si="170"/>
        <v/>
      </c>
      <c r="M1165" s="71" t="str">
        <f t="shared" si="173"/>
        <v/>
      </c>
      <c r="N1165" s="71" t="str">
        <f t="shared" si="174"/>
        <v/>
      </c>
      <c r="O1165" s="75" t="str">
        <f t="shared" si="171"/>
        <v/>
      </c>
      <c r="P1165" s="71" t="str">
        <f t="shared" si="172"/>
        <v/>
      </c>
      <c r="U1165" s="114"/>
      <c r="V1165" s="115"/>
      <c r="W1165" s="114"/>
      <c r="X1165" s="114"/>
    </row>
    <row r="1166" spans="2:24">
      <c r="B1166" s="8">
        <f t="shared" ref="B1166:B1229" si="175">1+B1165</f>
        <v>1155</v>
      </c>
      <c r="J1166" s="37"/>
      <c r="L1166" s="51" t="str">
        <f t="shared" si="170"/>
        <v/>
      </c>
      <c r="M1166" s="71" t="str">
        <f t="shared" si="173"/>
        <v/>
      </c>
      <c r="N1166" s="71" t="str">
        <f t="shared" si="174"/>
        <v/>
      </c>
      <c r="O1166" s="75" t="str">
        <f t="shared" si="171"/>
        <v/>
      </c>
      <c r="P1166" s="71" t="str">
        <f t="shared" si="172"/>
        <v/>
      </c>
      <c r="U1166" s="114"/>
      <c r="V1166" s="115"/>
      <c r="W1166" s="114"/>
      <c r="X1166" s="114"/>
    </row>
    <row r="1167" spans="2:24">
      <c r="B1167" s="8">
        <f t="shared" si="175"/>
        <v>1156</v>
      </c>
      <c r="J1167" s="37"/>
      <c r="L1167" s="51" t="str">
        <f t="shared" si="170"/>
        <v/>
      </c>
      <c r="M1167" s="71" t="str">
        <f t="shared" si="173"/>
        <v/>
      </c>
      <c r="N1167" s="71" t="str">
        <f t="shared" si="174"/>
        <v/>
      </c>
      <c r="O1167" s="75" t="str">
        <f t="shared" si="171"/>
        <v/>
      </c>
      <c r="P1167" s="71" t="str">
        <f t="shared" si="172"/>
        <v/>
      </c>
      <c r="U1167" s="114"/>
      <c r="V1167" s="115"/>
      <c r="W1167" s="114"/>
      <c r="X1167" s="114"/>
    </row>
    <row r="1168" spans="2:24">
      <c r="B1168" s="8">
        <f t="shared" si="175"/>
        <v>1157</v>
      </c>
      <c r="J1168" s="37"/>
      <c r="L1168" s="51" t="str">
        <f t="shared" si="170"/>
        <v/>
      </c>
      <c r="M1168" s="71" t="str">
        <f t="shared" si="173"/>
        <v/>
      </c>
      <c r="N1168" s="71" t="str">
        <f t="shared" si="174"/>
        <v/>
      </c>
      <c r="O1168" s="75" t="str">
        <f t="shared" si="171"/>
        <v/>
      </c>
      <c r="P1168" s="71" t="str">
        <f t="shared" si="172"/>
        <v/>
      </c>
      <c r="U1168" s="114"/>
      <c r="V1168" s="115"/>
      <c r="W1168" s="114"/>
      <c r="X1168" s="114"/>
    </row>
    <row r="1169" spans="2:24">
      <c r="B1169" s="8">
        <f t="shared" si="175"/>
        <v>1158</v>
      </c>
      <c r="J1169" s="37"/>
      <c r="L1169" s="51" t="str">
        <f t="shared" si="170"/>
        <v/>
      </c>
      <c r="M1169" s="71" t="str">
        <f t="shared" si="173"/>
        <v/>
      </c>
      <c r="N1169" s="71" t="str">
        <f t="shared" si="174"/>
        <v/>
      </c>
      <c r="O1169" s="75" t="str">
        <f t="shared" si="171"/>
        <v/>
      </c>
      <c r="P1169" s="71" t="str">
        <f t="shared" si="172"/>
        <v/>
      </c>
      <c r="U1169" s="114"/>
      <c r="V1169" s="115"/>
      <c r="W1169" s="114"/>
      <c r="X1169" s="114"/>
    </row>
    <row r="1170" spans="2:24">
      <c r="B1170" s="8">
        <f t="shared" si="175"/>
        <v>1159</v>
      </c>
      <c r="J1170" s="37"/>
      <c r="L1170" s="51" t="str">
        <f t="shared" si="170"/>
        <v/>
      </c>
      <c r="M1170" s="71" t="str">
        <f t="shared" si="173"/>
        <v/>
      </c>
      <c r="N1170" s="71" t="str">
        <f t="shared" si="174"/>
        <v/>
      </c>
      <c r="O1170" s="75" t="str">
        <f t="shared" si="171"/>
        <v/>
      </c>
      <c r="P1170" s="71" t="str">
        <f t="shared" si="172"/>
        <v/>
      </c>
      <c r="U1170" s="114"/>
      <c r="V1170" s="115"/>
      <c r="W1170" s="114"/>
      <c r="X1170" s="114"/>
    </row>
    <row r="1171" spans="2:24">
      <c r="B1171" s="8">
        <f t="shared" si="175"/>
        <v>1160</v>
      </c>
      <c r="J1171" s="37"/>
      <c r="L1171" s="51" t="str">
        <f t="shared" si="170"/>
        <v/>
      </c>
      <c r="M1171" s="71" t="str">
        <f t="shared" si="173"/>
        <v/>
      </c>
      <c r="N1171" s="71" t="str">
        <f t="shared" si="174"/>
        <v/>
      </c>
      <c r="O1171" s="75" t="str">
        <f t="shared" si="171"/>
        <v/>
      </c>
      <c r="P1171" s="71" t="str">
        <f t="shared" si="172"/>
        <v/>
      </c>
      <c r="U1171" s="114"/>
      <c r="V1171" s="115"/>
      <c r="W1171" s="114"/>
      <c r="X1171" s="114"/>
    </row>
    <row r="1172" spans="2:24">
      <c r="B1172" s="8">
        <f t="shared" si="175"/>
        <v>1161</v>
      </c>
      <c r="J1172" s="37"/>
      <c r="L1172" s="51" t="str">
        <f t="shared" si="170"/>
        <v/>
      </c>
      <c r="M1172" s="71" t="str">
        <f t="shared" si="173"/>
        <v/>
      </c>
      <c r="N1172" s="71" t="str">
        <f t="shared" si="174"/>
        <v/>
      </c>
      <c r="O1172" s="75" t="str">
        <f t="shared" si="171"/>
        <v/>
      </c>
      <c r="P1172" s="71" t="str">
        <f t="shared" si="172"/>
        <v/>
      </c>
      <c r="U1172" s="114"/>
      <c r="V1172" s="115"/>
      <c r="W1172" s="114"/>
      <c r="X1172" s="114"/>
    </row>
    <row r="1173" spans="2:24">
      <c r="B1173" s="8">
        <f t="shared" si="175"/>
        <v>1162</v>
      </c>
      <c r="J1173" s="37"/>
      <c r="L1173" s="51" t="str">
        <f t="shared" si="170"/>
        <v/>
      </c>
      <c r="M1173" s="71" t="str">
        <f t="shared" si="173"/>
        <v/>
      </c>
      <c r="N1173" s="71" t="str">
        <f t="shared" si="174"/>
        <v/>
      </c>
      <c r="O1173" s="75" t="str">
        <f t="shared" si="171"/>
        <v/>
      </c>
      <c r="P1173" s="71" t="str">
        <f t="shared" si="172"/>
        <v/>
      </c>
      <c r="U1173" s="114"/>
      <c r="V1173" s="115"/>
      <c r="W1173" s="114"/>
      <c r="X1173" s="114"/>
    </row>
    <row r="1174" spans="2:24">
      <c r="B1174" s="8">
        <f t="shared" si="175"/>
        <v>1163</v>
      </c>
      <c r="J1174" s="37"/>
      <c r="L1174" s="51" t="str">
        <f t="shared" si="170"/>
        <v/>
      </c>
      <c r="M1174" s="71" t="str">
        <f t="shared" si="173"/>
        <v/>
      </c>
      <c r="N1174" s="71" t="str">
        <f t="shared" si="174"/>
        <v/>
      </c>
      <c r="O1174" s="75" t="str">
        <f t="shared" si="171"/>
        <v/>
      </c>
      <c r="P1174" s="71" t="str">
        <f t="shared" si="172"/>
        <v/>
      </c>
      <c r="U1174" s="114"/>
      <c r="V1174" s="115"/>
      <c r="W1174" s="114"/>
      <c r="X1174" s="114"/>
    </row>
    <row r="1175" spans="2:24">
      <c r="B1175" s="8">
        <f t="shared" si="175"/>
        <v>1164</v>
      </c>
      <c r="J1175" s="37"/>
      <c r="L1175" s="51" t="str">
        <f t="shared" si="170"/>
        <v/>
      </c>
      <c r="M1175" s="71" t="str">
        <f t="shared" si="173"/>
        <v/>
      </c>
      <c r="N1175" s="71" t="str">
        <f t="shared" si="174"/>
        <v/>
      </c>
      <c r="O1175" s="75" t="str">
        <f t="shared" si="171"/>
        <v/>
      </c>
      <c r="P1175" s="71" t="str">
        <f t="shared" si="172"/>
        <v/>
      </c>
      <c r="U1175" s="114"/>
      <c r="V1175" s="115"/>
      <c r="W1175" s="114"/>
      <c r="X1175" s="114"/>
    </row>
    <row r="1176" spans="2:24">
      <c r="B1176" s="8">
        <f t="shared" si="175"/>
        <v>1165</v>
      </c>
      <c r="J1176" s="37"/>
      <c r="L1176" s="51" t="str">
        <f t="shared" si="170"/>
        <v/>
      </c>
      <c r="M1176" s="71" t="str">
        <f t="shared" si="173"/>
        <v/>
      </c>
      <c r="N1176" s="71" t="str">
        <f t="shared" si="174"/>
        <v/>
      </c>
      <c r="O1176" s="75" t="str">
        <f t="shared" si="171"/>
        <v/>
      </c>
      <c r="P1176" s="71" t="str">
        <f t="shared" si="172"/>
        <v/>
      </c>
      <c r="U1176" s="114"/>
      <c r="V1176" s="115"/>
      <c r="W1176" s="114"/>
      <c r="X1176" s="114"/>
    </row>
    <row r="1177" spans="2:24">
      <c r="B1177" s="8">
        <f t="shared" si="175"/>
        <v>1166</v>
      </c>
      <c r="J1177" s="37"/>
      <c r="L1177" s="51" t="str">
        <f t="shared" si="170"/>
        <v/>
      </c>
      <c r="M1177" s="71" t="str">
        <f t="shared" si="173"/>
        <v/>
      </c>
      <c r="N1177" s="71" t="str">
        <f t="shared" si="174"/>
        <v/>
      </c>
      <c r="O1177" s="75" t="str">
        <f t="shared" si="171"/>
        <v/>
      </c>
      <c r="P1177" s="71" t="str">
        <f t="shared" si="172"/>
        <v/>
      </c>
      <c r="U1177" s="114"/>
      <c r="V1177" s="115"/>
      <c r="W1177" s="114"/>
      <c r="X1177" s="114"/>
    </row>
    <row r="1178" spans="2:24">
      <c r="B1178" s="8">
        <f t="shared" si="175"/>
        <v>1167</v>
      </c>
      <c r="J1178" s="37"/>
      <c r="L1178" s="51" t="str">
        <f t="shared" si="170"/>
        <v/>
      </c>
      <c r="M1178" s="71" t="str">
        <f t="shared" si="173"/>
        <v/>
      </c>
      <c r="N1178" s="71" t="str">
        <f t="shared" si="174"/>
        <v/>
      </c>
      <c r="O1178" s="75" t="str">
        <f t="shared" si="171"/>
        <v/>
      </c>
      <c r="P1178" s="71" t="str">
        <f t="shared" si="172"/>
        <v/>
      </c>
      <c r="U1178" s="114"/>
      <c r="V1178" s="115"/>
      <c r="W1178" s="114"/>
      <c r="X1178" s="114"/>
    </row>
    <row r="1179" spans="2:24">
      <c r="B1179" s="8">
        <f t="shared" si="175"/>
        <v>1168</v>
      </c>
      <c r="J1179" s="37"/>
      <c r="L1179" s="51" t="str">
        <f t="shared" si="170"/>
        <v/>
      </c>
      <c r="M1179" s="71" t="str">
        <f t="shared" si="173"/>
        <v/>
      </c>
      <c r="N1179" s="71" t="str">
        <f t="shared" si="174"/>
        <v/>
      </c>
      <c r="O1179" s="75" t="str">
        <f t="shared" si="171"/>
        <v/>
      </c>
      <c r="P1179" s="71" t="str">
        <f t="shared" si="172"/>
        <v/>
      </c>
      <c r="U1179" s="114"/>
      <c r="V1179" s="115"/>
      <c r="W1179" s="114"/>
      <c r="X1179" s="114"/>
    </row>
    <row r="1180" spans="2:24">
      <c r="B1180" s="8">
        <f t="shared" si="175"/>
        <v>1169</v>
      </c>
      <c r="J1180" s="37"/>
      <c r="L1180" s="51" t="str">
        <f t="shared" si="170"/>
        <v/>
      </c>
      <c r="M1180" s="71" t="str">
        <f t="shared" si="173"/>
        <v/>
      </c>
      <c r="N1180" s="71" t="str">
        <f t="shared" si="174"/>
        <v/>
      </c>
      <c r="O1180" s="75" t="str">
        <f t="shared" si="171"/>
        <v/>
      </c>
      <c r="P1180" s="71" t="str">
        <f t="shared" si="172"/>
        <v/>
      </c>
      <c r="U1180" s="114"/>
      <c r="V1180" s="115"/>
      <c r="W1180" s="114"/>
      <c r="X1180" s="114"/>
    </row>
    <row r="1181" spans="2:24">
      <c r="B1181" s="8">
        <f t="shared" si="175"/>
        <v>1170</v>
      </c>
      <c r="J1181" s="37"/>
      <c r="L1181" s="51" t="str">
        <f t="shared" si="170"/>
        <v/>
      </c>
      <c r="M1181" s="71" t="str">
        <f t="shared" si="173"/>
        <v/>
      </c>
      <c r="N1181" s="71" t="str">
        <f t="shared" si="174"/>
        <v/>
      </c>
      <c r="O1181" s="75" t="str">
        <f t="shared" si="171"/>
        <v/>
      </c>
      <c r="P1181" s="71" t="str">
        <f t="shared" si="172"/>
        <v/>
      </c>
      <c r="U1181" s="114"/>
      <c r="V1181" s="115"/>
      <c r="W1181" s="114"/>
      <c r="X1181" s="114"/>
    </row>
    <row r="1182" spans="2:24">
      <c r="B1182" s="8">
        <f t="shared" si="175"/>
        <v>1171</v>
      </c>
      <c r="J1182" s="37"/>
      <c r="L1182" s="51" t="str">
        <f t="shared" si="170"/>
        <v/>
      </c>
      <c r="M1182" s="71" t="str">
        <f t="shared" si="173"/>
        <v/>
      </c>
      <c r="N1182" s="71" t="str">
        <f t="shared" si="174"/>
        <v/>
      </c>
      <c r="O1182" s="75" t="str">
        <f t="shared" si="171"/>
        <v/>
      </c>
      <c r="P1182" s="71" t="str">
        <f t="shared" si="172"/>
        <v/>
      </c>
      <c r="U1182" s="114"/>
      <c r="V1182" s="115"/>
      <c r="W1182" s="114"/>
      <c r="X1182" s="114"/>
    </row>
    <row r="1183" spans="2:24">
      <c r="B1183" s="8">
        <f t="shared" si="175"/>
        <v>1172</v>
      </c>
      <c r="J1183" s="37"/>
      <c r="L1183" s="51" t="str">
        <f t="shared" si="170"/>
        <v/>
      </c>
      <c r="M1183" s="71" t="str">
        <f t="shared" si="173"/>
        <v/>
      </c>
      <c r="N1183" s="71" t="str">
        <f t="shared" si="174"/>
        <v/>
      </c>
      <c r="O1183" s="75" t="str">
        <f t="shared" si="171"/>
        <v/>
      </c>
      <c r="P1183" s="71" t="str">
        <f t="shared" si="172"/>
        <v/>
      </c>
      <c r="U1183" s="114"/>
      <c r="V1183" s="115"/>
      <c r="W1183" s="114"/>
      <c r="X1183" s="114"/>
    </row>
    <row r="1184" spans="2:24">
      <c r="B1184" s="8">
        <f t="shared" si="175"/>
        <v>1173</v>
      </c>
      <c r="J1184" s="37"/>
      <c r="L1184" s="51" t="str">
        <f t="shared" ref="L1184:L1247" si="176">IF(H1184&lt;&gt;"",J1184/J1183-1,"")</f>
        <v/>
      </c>
      <c r="M1184" s="71" t="str">
        <f t="shared" si="173"/>
        <v/>
      </c>
      <c r="N1184" s="71" t="str">
        <f t="shared" si="174"/>
        <v/>
      </c>
      <c r="O1184" s="75" t="str">
        <f t="shared" si="171"/>
        <v/>
      </c>
      <c r="P1184" s="71" t="str">
        <f t="shared" si="172"/>
        <v/>
      </c>
      <c r="U1184" s="114"/>
      <c r="V1184" s="115"/>
      <c r="W1184" s="114"/>
      <c r="X1184" s="114"/>
    </row>
    <row r="1185" spans="2:24">
      <c r="B1185" s="8">
        <f t="shared" si="175"/>
        <v>1174</v>
      </c>
      <c r="J1185" s="37"/>
      <c r="L1185" s="51" t="str">
        <f t="shared" si="176"/>
        <v/>
      </c>
      <c r="M1185" s="71" t="str">
        <f t="shared" si="173"/>
        <v/>
      </c>
      <c r="N1185" s="71" t="str">
        <f t="shared" si="174"/>
        <v/>
      </c>
      <c r="O1185" s="75" t="str">
        <f t="shared" si="171"/>
        <v/>
      </c>
      <c r="P1185" s="71" t="str">
        <f t="shared" si="172"/>
        <v/>
      </c>
      <c r="U1185" s="114"/>
      <c r="V1185" s="115"/>
      <c r="W1185" s="114"/>
      <c r="X1185" s="114"/>
    </row>
    <row r="1186" spans="2:24">
      <c r="B1186" s="8">
        <f t="shared" si="175"/>
        <v>1175</v>
      </c>
      <c r="J1186" s="37"/>
      <c r="L1186" s="51" t="str">
        <f t="shared" si="176"/>
        <v/>
      </c>
      <c r="M1186" s="71" t="str">
        <f t="shared" si="173"/>
        <v/>
      </c>
      <c r="N1186" s="71" t="str">
        <f t="shared" si="174"/>
        <v/>
      </c>
      <c r="O1186" s="75" t="str">
        <f t="shared" si="171"/>
        <v/>
      </c>
      <c r="P1186" s="71" t="str">
        <f t="shared" si="172"/>
        <v/>
      </c>
      <c r="U1186" s="114"/>
      <c r="V1186" s="115"/>
      <c r="W1186" s="114"/>
      <c r="X1186" s="114"/>
    </row>
    <row r="1187" spans="2:24">
      <c r="B1187" s="8">
        <f t="shared" si="175"/>
        <v>1176</v>
      </c>
      <c r="J1187" s="37"/>
      <c r="L1187" s="51" t="str">
        <f t="shared" si="176"/>
        <v/>
      </c>
      <c r="M1187" s="71" t="str">
        <f t="shared" si="173"/>
        <v/>
      </c>
      <c r="N1187" s="71" t="str">
        <f t="shared" si="174"/>
        <v/>
      </c>
      <c r="O1187" s="75" t="str">
        <f t="shared" si="171"/>
        <v/>
      </c>
      <c r="P1187" s="71" t="str">
        <f t="shared" si="172"/>
        <v/>
      </c>
      <c r="U1187" s="114"/>
      <c r="V1187" s="115"/>
      <c r="W1187" s="114"/>
      <c r="X1187" s="114"/>
    </row>
    <row r="1188" spans="2:24">
      <c r="B1188" s="8">
        <f t="shared" si="175"/>
        <v>1177</v>
      </c>
      <c r="J1188" s="37"/>
      <c r="L1188" s="51" t="str">
        <f t="shared" si="176"/>
        <v/>
      </c>
      <c r="M1188" s="71" t="str">
        <f t="shared" si="173"/>
        <v/>
      </c>
      <c r="N1188" s="71" t="str">
        <f t="shared" si="174"/>
        <v/>
      </c>
      <c r="O1188" s="75" t="str">
        <f t="shared" si="171"/>
        <v/>
      </c>
      <c r="P1188" s="71" t="str">
        <f t="shared" si="172"/>
        <v/>
      </c>
      <c r="U1188" s="114"/>
      <c r="V1188" s="115"/>
      <c r="W1188" s="114"/>
      <c r="X1188" s="114"/>
    </row>
    <row r="1189" spans="2:24">
      <c r="B1189" s="8">
        <f t="shared" si="175"/>
        <v>1178</v>
      </c>
      <c r="J1189" s="37"/>
      <c r="L1189" s="51" t="str">
        <f t="shared" si="176"/>
        <v/>
      </c>
      <c r="M1189" s="71" t="str">
        <f t="shared" si="173"/>
        <v/>
      </c>
      <c r="N1189" s="71" t="str">
        <f t="shared" si="174"/>
        <v/>
      </c>
      <c r="O1189" s="75" t="str">
        <f t="shared" si="171"/>
        <v/>
      </c>
      <c r="P1189" s="71" t="str">
        <f t="shared" si="172"/>
        <v/>
      </c>
      <c r="U1189" s="114"/>
      <c r="V1189" s="115"/>
      <c r="W1189" s="114"/>
      <c r="X1189" s="114"/>
    </row>
    <row r="1190" spans="2:24">
      <c r="B1190" s="8">
        <f t="shared" si="175"/>
        <v>1179</v>
      </c>
      <c r="J1190" s="37"/>
      <c r="L1190" s="51" t="str">
        <f t="shared" si="176"/>
        <v/>
      </c>
      <c r="M1190" s="71" t="str">
        <f t="shared" si="173"/>
        <v/>
      </c>
      <c r="N1190" s="71" t="str">
        <f t="shared" si="174"/>
        <v/>
      </c>
      <c r="O1190" s="75" t="str">
        <f t="shared" si="171"/>
        <v/>
      </c>
      <c r="P1190" s="71" t="str">
        <f t="shared" si="172"/>
        <v/>
      </c>
      <c r="U1190" s="114"/>
      <c r="V1190" s="115"/>
      <c r="W1190" s="114"/>
      <c r="X1190" s="114"/>
    </row>
    <row r="1191" spans="2:24">
      <c r="B1191" s="8">
        <f t="shared" si="175"/>
        <v>1180</v>
      </c>
      <c r="J1191" s="37"/>
      <c r="L1191" s="51" t="str">
        <f t="shared" si="176"/>
        <v/>
      </c>
      <c r="M1191" s="71" t="str">
        <f t="shared" si="173"/>
        <v/>
      </c>
      <c r="N1191" s="71" t="str">
        <f t="shared" si="174"/>
        <v/>
      </c>
      <c r="O1191" s="75" t="str">
        <f t="shared" si="171"/>
        <v/>
      </c>
      <c r="P1191" s="71" t="str">
        <f t="shared" si="172"/>
        <v/>
      </c>
      <c r="U1191" s="114"/>
      <c r="V1191" s="115"/>
      <c r="W1191" s="114"/>
      <c r="X1191" s="114"/>
    </row>
    <row r="1192" spans="2:24">
      <c r="B1192" s="8">
        <f t="shared" si="175"/>
        <v>1181</v>
      </c>
      <c r="J1192" s="37"/>
      <c r="L1192" s="51" t="str">
        <f t="shared" si="176"/>
        <v/>
      </c>
      <c r="M1192" s="71" t="str">
        <f t="shared" si="173"/>
        <v/>
      </c>
      <c r="N1192" s="71" t="str">
        <f t="shared" si="174"/>
        <v/>
      </c>
      <c r="O1192" s="75" t="str">
        <f t="shared" si="171"/>
        <v/>
      </c>
      <c r="P1192" s="71" t="str">
        <f t="shared" si="172"/>
        <v/>
      </c>
      <c r="U1192" s="114"/>
      <c r="V1192" s="115"/>
      <c r="W1192" s="114"/>
      <c r="X1192" s="114"/>
    </row>
    <row r="1193" spans="2:24">
      <c r="B1193" s="8">
        <f t="shared" si="175"/>
        <v>1182</v>
      </c>
      <c r="J1193" s="37"/>
      <c r="L1193" s="51" t="str">
        <f t="shared" si="176"/>
        <v/>
      </c>
      <c r="M1193" s="71" t="str">
        <f t="shared" si="173"/>
        <v/>
      </c>
      <c r="N1193" s="71" t="str">
        <f t="shared" si="174"/>
        <v/>
      </c>
      <c r="O1193" s="75" t="str">
        <f t="shared" si="171"/>
        <v/>
      </c>
      <c r="P1193" s="71" t="str">
        <f t="shared" si="172"/>
        <v/>
      </c>
      <c r="U1193" s="114"/>
      <c r="V1193" s="115"/>
      <c r="W1193" s="114"/>
      <c r="X1193" s="114"/>
    </row>
    <row r="1194" spans="2:24">
      <c r="B1194" s="8">
        <f t="shared" si="175"/>
        <v>1183</v>
      </c>
      <c r="J1194" s="37"/>
      <c r="L1194" s="51" t="str">
        <f t="shared" si="176"/>
        <v/>
      </c>
      <c r="M1194" s="71" t="str">
        <f t="shared" si="173"/>
        <v/>
      </c>
      <c r="N1194" s="71" t="str">
        <f t="shared" si="174"/>
        <v/>
      </c>
      <c r="O1194" s="75" t="str">
        <f t="shared" si="171"/>
        <v/>
      </c>
      <c r="P1194" s="71" t="str">
        <f t="shared" si="172"/>
        <v/>
      </c>
      <c r="U1194" s="114"/>
      <c r="V1194" s="115"/>
      <c r="W1194" s="114"/>
      <c r="X1194" s="114"/>
    </row>
    <row r="1195" spans="2:24">
      <c r="B1195" s="8">
        <f t="shared" si="175"/>
        <v>1184</v>
      </c>
      <c r="J1195" s="37"/>
      <c r="L1195" s="51" t="str">
        <f t="shared" si="176"/>
        <v/>
      </c>
      <c r="M1195" s="71" t="str">
        <f t="shared" si="173"/>
        <v/>
      </c>
      <c r="N1195" s="71" t="str">
        <f t="shared" si="174"/>
        <v/>
      </c>
      <c r="O1195" s="75" t="str">
        <f t="shared" si="171"/>
        <v/>
      </c>
      <c r="P1195" s="71" t="str">
        <f t="shared" si="172"/>
        <v/>
      </c>
      <c r="U1195" s="114"/>
      <c r="V1195" s="115"/>
      <c r="W1195" s="114"/>
      <c r="X1195" s="114"/>
    </row>
    <row r="1196" spans="2:24">
      <c r="B1196" s="8">
        <f t="shared" si="175"/>
        <v>1185</v>
      </c>
      <c r="J1196" s="37"/>
      <c r="L1196" s="51" t="str">
        <f t="shared" si="176"/>
        <v/>
      </c>
      <c r="M1196" s="71" t="str">
        <f t="shared" si="173"/>
        <v/>
      </c>
      <c r="N1196" s="71" t="str">
        <f t="shared" si="174"/>
        <v/>
      </c>
      <c r="O1196" s="75" t="str">
        <f t="shared" si="171"/>
        <v/>
      </c>
      <c r="P1196" s="71" t="str">
        <f t="shared" si="172"/>
        <v/>
      </c>
      <c r="U1196" s="114"/>
      <c r="V1196" s="115"/>
      <c r="W1196" s="114"/>
      <c r="X1196" s="114"/>
    </row>
    <row r="1197" spans="2:24">
      <c r="B1197" s="8">
        <f t="shared" si="175"/>
        <v>1186</v>
      </c>
      <c r="J1197" s="37"/>
      <c r="L1197" s="51" t="str">
        <f t="shared" si="176"/>
        <v/>
      </c>
      <c r="M1197" s="71" t="str">
        <f t="shared" si="173"/>
        <v/>
      </c>
      <c r="N1197" s="71" t="str">
        <f t="shared" si="174"/>
        <v/>
      </c>
      <c r="O1197" s="75" t="str">
        <f t="shared" si="171"/>
        <v/>
      </c>
      <c r="P1197" s="71" t="str">
        <f t="shared" si="172"/>
        <v/>
      </c>
      <c r="U1197" s="114"/>
      <c r="V1197" s="115"/>
      <c r="W1197" s="114"/>
      <c r="X1197" s="114"/>
    </row>
    <row r="1198" spans="2:24">
      <c r="B1198" s="8">
        <f t="shared" si="175"/>
        <v>1187</v>
      </c>
      <c r="J1198" s="37"/>
      <c r="L1198" s="51" t="str">
        <f t="shared" si="176"/>
        <v/>
      </c>
      <c r="M1198" s="71" t="str">
        <f t="shared" si="173"/>
        <v/>
      </c>
      <c r="N1198" s="71" t="str">
        <f t="shared" si="174"/>
        <v/>
      </c>
      <c r="O1198" s="75" t="str">
        <f t="shared" si="171"/>
        <v/>
      </c>
      <c r="P1198" s="71" t="str">
        <f t="shared" si="172"/>
        <v/>
      </c>
      <c r="U1198" s="114"/>
      <c r="V1198" s="115"/>
      <c r="W1198" s="114"/>
      <c r="X1198" s="114"/>
    </row>
    <row r="1199" spans="2:24">
      <c r="B1199" s="8">
        <f t="shared" si="175"/>
        <v>1188</v>
      </c>
      <c r="J1199" s="37"/>
      <c r="L1199" s="51" t="str">
        <f t="shared" si="176"/>
        <v/>
      </c>
      <c r="M1199" s="71" t="str">
        <f t="shared" si="173"/>
        <v/>
      </c>
      <c r="N1199" s="71" t="str">
        <f t="shared" si="174"/>
        <v/>
      </c>
      <c r="O1199" s="75" t="str">
        <f t="shared" si="171"/>
        <v/>
      </c>
      <c r="P1199" s="71" t="str">
        <f t="shared" si="172"/>
        <v/>
      </c>
      <c r="U1199" s="114"/>
      <c r="V1199" s="115"/>
      <c r="W1199" s="114"/>
      <c r="X1199" s="114"/>
    </row>
    <row r="1200" spans="2:24">
      <c r="B1200" s="8">
        <f t="shared" si="175"/>
        <v>1189</v>
      </c>
      <c r="J1200" s="37"/>
      <c r="L1200" s="51" t="str">
        <f t="shared" si="176"/>
        <v/>
      </c>
      <c r="M1200" s="71" t="str">
        <f t="shared" si="173"/>
        <v/>
      </c>
      <c r="N1200" s="71" t="str">
        <f t="shared" si="174"/>
        <v/>
      </c>
      <c r="O1200" s="75" t="str">
        <f t="shared" si="171"/>
        <v/>
      </c>
      <c r="P1200" s="71" t="str">
        <f t="shared" si="172"/>
        <v/>
      </c>
      <c r="U1200" s="114"/>
      <c r="V1200" s="115"/>
      <c r="W1200" s="114"/>
      <c r="X1200" s="114"/>
    </row>
    <row r="1201" spans="2:24">
      <c r="B1201" s="8">
        <f t="shared" si="175"/>
        <v>1190</v>
      </c>
      <c r="J1201" s="37"/>
      <c r="L1201" s="51" t="str">
        <f t="shared" si="176"/>
        <v/>
      </c>
      <c r="M1201" s="71" t="str">
        <f t="shared" si="173"/>
        <v/>
      </c>
      <c r="N1201" s="71" t="str">
        <f t="shared" si="174"/>
        <v/>
      </c>
      <c r="O1201" s="75" t="str">
        <f t="shared" ref="O1201:O1264" si="177">IF(M1201&lt;&gt;"",Q$4,"")</f>
        <v/>
      </c>
      <c r="P1201" s="71" t="str">
        <f t="shared" ref="P1201:P1264" si="178">IF(N1201&lt;&gt;"",Q$6,"")</f>
        <v/>
      </c>
      <c r="U1201" s="114"/>
      <c r="V1201" s="115"/>
      <c r="W1201" s="114"/>
      <c r="X1201" s="114"/>
    </row>
    <row r="1202" spans="2:24">
      <c r="B1202" s="8">
        <f t="shared" si="175"/>
        <v>1191</v>
      </c>
      <c r="J1202" s="37"/>
      <c r="L1202" s="51" t="str">
        <f t="shared" si="176"/>
        <v/>
      </c>
      <c r="M1202" s="71" t="str">
        <f t="shared" si="173"/>
        <v/>
      </c>
      <c r="N1202" s="71" t="str">
        <f t="shared" si="174"/>
        <v/>
      </c>
      <c r="O1202" s="75" t="str">
        <f t="shared" si="177"/>
        <v/>
      </c>
      <c r="P1202" s="71" t="str">
        <f t="shared" si="178"/>
        <v/>
      </c>
      <c r="U1202" s="114"/>
      <c r="V1202" s="115"/>
      <c r="W1202" s="114"/>
      <c r="X1202" s="114"/>
    </row>
    <row r="1203" spans="2:24">
      <c r="B1203" s="8">
        <f t="shared" si="175"/>
        <v>1192</v>
      </c>
      <c r="J1203" s="37"/>
      <c r="L1203" s="51" t="str">
        <f t="shared" si="176"/>
        <v/>
      </c>
      <c r="M1203" s="71" t="str">
        <f t="shared" si="173"/>
        <v/>
      </c>
      <c r="N1203" s="71" t="str">
        <f t="shared" si="174"/>
        <v/>
      </c>
      <c r="O1203" s="75" t="str">
        <f t="shared" si="177"/>
        <v/>
      </c>
      <c r="P1203" s="71" t="str">
        <f t="shared" si="178"/>
        <v/>
      </c>
      <c r="U1203" s="114"/>
      <c r="V1203" s="115"/>
      <c r="W1203" s="114"/>
      <c r="X1203" s="114"/>
    </row>
    <row r="1204" spans="2:24">
      <c r="B1204" s="8">
        <f t="shared" si="175"/>
        <v>1193</v>
      </c>
      <c r="J1204" s="37"/>
      <c r="L1204" s="51" t="str">
        <f t="shared" si="176"/>
        <v/>
      </c>
      <c r="M1204" s="71" t="str">
        <f t="shared" si="173"/>
        <v/>
      </c>
      <c r="N1204" s="71" t="str">
        <f t="shared" si="174"/>
        <v/>
      </c>
      <c r="O1204" s="75" t="str">
        <f t="shared" si="177"/>
        <v/>
      </c>
      <c r="P1204" s="71" t="str">
        <f t="shared" si="178"/>
        <v/>
      </c>
      <c r="U1204" s="114"/>
      <c r="V1204" s="115"/>
      <c r="W1204" s="114"/>
      <c r="X1204" s="114"/>
    </row>
    <row r="1205" spans="2:24">
      <c r="B1205" s="8">
        <f t="shared" si="175"/>
        <v>1194</v>
      </c>
      <c r="J1205" s="37"/>
      <c r="L1205" s="51" t="str">
        <f t="shared" si="176"/>
        <v/>
      </c>
      <c r="M1205" s="71" t="str">
        <f t="shared" si="173"/>
        <v/>
      </c>
      <c r="N1205" s="71" t="str">
        <f t="shared" si="174"/>
        <v/>
      </c>
      <c r="O1205" s="75" t="str">
        <f t="shared" si="177"/>
        <v/>
      </c>
      <c r="P1205" s="71" t="str">
        <f t="shared" si="178"/>
        <v/>
      </c>
      <c r="U1205" s="114"/>
      <c r="V1205" s="115"/>
      <c r="W1205" s="114"/>
      <c r="X1205" s="114"/>
    </row>
    <row r="1206" spans="2:24">
      <c r="B1206" s="8">
        <f t="shared" si="175"/>
        <v>1195</v>
      </c>
      <c r="J1206" s="37"/>
      <c r="L1206" s="51" t="str">
        <f t="shared" si="176"/>
        <v/>
      </c>
      <c r="M1206" s="71" t="str">
        <f t="shared" si="173"/>
        <v/>
      </c>
      <c r="N1206" s="71" t="str">
        <f t="shared" si="174"/>
        <v/>
      </c>
      <c r="O1206" s="75" t="str">
        <f t="shared" si="177"/>
        <v/>
      </c>
      <c r="P1206" s="71" t="str">
        <f t="shared" si="178"/>
        <v/>
      </c>
      <c r="U1206" s="114"/>
      <c r="V1206" s="115"/>
      <c r="W1206" s="114"/>
      <c r="X1206" s="114"/>
    </row>
    <row r="1207" spans="2:24">
      <c r="B1207" s="8">
        <f t="shared" si="175"/>
        <v>1196</v>
      </c>
      <c r="J1207" s="37"/>
      <c r="L1207" s="51" t="str">
        <f t="shared" si="176"/>
        <v/>
      </c>
      <c r="M1207" s="71" t="str">
        <f t="shared" si="173"/>
        <v/>
      </c>
      <c r="N1207" s="71" t="str">
        <f t="shared" si="174"/>
        <v/>
      </c>
      <c r="O1207" s="75" t="str">
        <f t="shared" si="177"/>
        <v/>
      </c>
      <c r="P1207" s="71" t="str">
        <f t="shared" si="178"/>
        <v/>
      </c>
      <c r="U1207" s="114"/>
      <c r="V1207" s="115"/>
      <c r="W1207" s="114"/>
      <c r="X1207" s="114"/>
    </row>
    <row r="1208" spans="2:24">
      <c r="B1208" s="8">
        <f t="shared" si="175"/>
        <v>1197</v>
      </c>
      <c r="J1208" s="37"/>
      <c r="L1208" s="51" t="str">
        <f t="shared" si="176"/>
        <v/>
      </c>
      <c r="M1208" s="71" t="str">
        <f t="shared" si="173"/>
        <v/>
      </c>
      <c r="N1208" s="71" t="str">
        <f t="shared" si="174"/>
        <v/>
      </c>
      <c r="O1208" s="75" t="str">
        <f t="shared" si="177"/>
        <v/>
      </c>
      <c r="P1208" s="71" t="str">
        <f t="shared" si="178"/>
        <v/>
      </c>
      <c r="U1208" s="114"/>
      <c r="V1208" s="115"/>
      <c r="W1208" s="114"/>
      <c r="X1208" s="114"/>
    </row>
    <row r="1209" spans="2:24">
      <c r="B1209" s="8">
        <f t="shared" si="175"/>
        <v>1198</v>
      </c>
      <c r="J1209" s="37"/>
      <c r="L1209" s="51" t="str">
        <f t="shared" si="176"/>
        <v/>
      </c>
      <c r="M1209" s="71" t="str">
        <f t="shared" si="173"/>
        <v/>
      </c>
      <c r="N1209" s="71" t="str">
        <f t="shared" si="174"/>
        <v/>
      </c>
      <c r="O1209" s="75" t="str">
        <f t="shared" si="177"/>
        <v/>
      </c>
      <c r="P1209" s="71" t="str">
        <f t="shared" si="178"/>
        <v/>
      </c>
      <c r="U1209" s="114"/>
      <c r="V1209" s="115"/>
      <c r="W1209" s="114"/>
      <c r="X1209" s="114"/>
    </row>
    <row r="1210" spans="2:24">
      <c r="B1210" s="8">
        <f t="shared" si="175"/>
        <v>1199</v>
      </c>
      <c r="J1210" s="37"/>
      <c r="L1210" s="51" t="str">
        <f t="shared" si="176"/>
        <v/>
      </c>
      <c r="M1210" s="71" t="str">
        <f t="shared" si="173"/>
        <v/>
      </c>
      <c r="N1210" s="71" t="str">
        <f t="shared" si="174"/>
        <v/>
      </c>
      <c r="O1210" s="75" t="str">
        <f t="shared" si="177"/>
        <v/>
      </c>
      <c r="P1210" s="71" t="str">
        <f t="shared" si="178"/>
        <v/>
      </c>
      <c r="U1210" s="114"/>
      <c r="V1210" s="115"/>
      <c r="W1210" s="114"/>
      <c r="X1210" s="114"/>
    </row>
    <row r="1211" spans="2:24">
      <c r="B1211" s="8">
        <f t="shared" si="175"/>
        <v>1200</v>
      </c>
      <c r="J1211" s="37"/>
      <c r="L1211" s="51" t="str">
        <f t="shared" si="176"/>
        <v/>
      </c>
      <c r="M1211" s="71" t="str">
        <f t="shared" si="173"/>
        <v/>
      </c>
      <c r="N1211" s="71" t="str">
        <f t="shared" si="174"/>
        <v/>
      </c>
      <c r="O1211" s="75" t="str">
        <f t="shared" si="177"/>
        <v/>
      </c>
      <c r="P1211" s="71" t="str">
        <f t="shared" si="178"/>
        <v/>
      </c>
      <c r="U1211" s="114"/>
      <c r="V1211" s="115"/>
      <c r="W1211" s="114"/>
      <c r="X1211" s="114"/>
    </row>
    <row r="1212" spans="2:24">
      <c r="B1212" s="8">
        <f t="shared" si="175"/>
        <v>1201</v>
      </c>
      <c r="J1212" s="37"/>
      <c r="L1212" s="51" t="str">
        <f t="shared" si="176"/>
        <v/>
      </c>
      <c r="M1212" s="71" t="str">
        <f t="shared" si="173"/>
        <v/>
      </c>
      <c r="N1212" s="71" t="str">
        <f t="shared" si="174"/>
        <v/>
      </c>
      <c r="O1212" s="75" t="str">
        <f t="shared" si="177"/>
        <v/>
      </c>
      <c r="P1212" s="71" t="str">
        <f t="shared" si="178"/>
        <v/>
      </c>
      <c r="U1212" s="114"/>
      <c r="V1212" s="115"/>
      <c r="W1212" s="114"/>
      <c r="X1212" s="114"/>
    </row>
    <row r="1213" spans="2:24">
      <c r="B1213" s="8">
        <f t="shared" si="175"/>
        <v>1202</v>
      </c>
      <c r="J1213" s="37"/>
      <c r="L1213" s="51" t="str">
        <f t="shared" si="176"/>
        <v/>
      </c>
      <c r="M1213" s="71" t="str">
        <f t="shared" si="173"/>
        <v/>
      </c>
      <c r="N1213" s="71" t="str">
        <f t="shared" si="174"/>
        <v/>
      </c>
      <c r="O1213" s="75" t="str">
        <f t="shared" si="177"/>
        <v/>
      </c>
      <c r="P1213" s="71" t="str">
        <f t="shared" si="178"/>
        <v/>
      </c>
      <c r="U1213" s="114"/>
      <c r="V1213" s="115"/>
      <c r="W1213" s="114"/>
      <c r="X1213" s="114"/>
    </row>
    <row r="1214" spans="2:24">
      <c r="B1214" s="8">
        <f t="shared" si="175"/>
        <v>1203</v>
      </c>
      <c r="J1214" s="37"/>
      <c r="L1214" s="51" t="str">
        <f t="shared" si="176"/>
        <v/>
      </c>
      <c r="M1214" s="71" t="str">
        <f t="shared" si="173"/>
        <v/>
      </c>
      <c r="N1214" s="71" t="str">
        <f t="shared" si="174"/>
        <v/>
      </c>
      <c r="O1214" s="75" t="str">
        <f t="shared" si="177"/>
        <v/>
      </c>
      <c r="P1214" s="71" t="str">
        <f t="shared" si="178"/>
        <v/>
      </c>
      <c r="U1214" s="114"/>
      <c r="V1214" s="115"/>
      <c r="W1214" s="114"/>
      <c r="X1214" s="114"/>
    </row>
    <row r="1215" spans="2:24">
      <c r="B1215" s="8">
        <f t="shared" si="175"/>
        <v>1204</v>
      </c>
      <c r="J1215" s="37"/>
      <c r="L1215" s="51" t="str">
        <f t="shared" si="176"/>
        <v/>
      </c>
      <c r="M1215" s="71" t="str">
        <f t="shared" si="173"/>
        <v/>
      </c>
      <c r="N1215" s="71" t="str">
        <f t="shared" si="174"/>
        <v/>
      </c>
      <c r="O1215" s="75" t="str">
        <f t="shared" si="177"/>
        <v/>
      </c>
      <c r="P1215" s="71" t="str">
        <f t="shared" si="178"/>
        <v/>
      </c>
      <c r="U1215" s="114"/>
      <c r="V1215" s="115"/>
      <c r="W1215" s="114"/>
      <c r="X1215" s="114"/>
    </row>
    <row r="1216" spans="2:24">
      <c r="B1216" s="8">
        <f t="shared" si="175"/>
        <v>1205</v>
      </c>
      <c r="J1216" s="37"/>
      <c r="L1216" s="51" t="str">
        <f t="shared" si="176"/>
        <v/>
      </c>
      <c r="M1216" s="71" t="str">
        <f t="shared" si="173"/>
        <v/>
      </c>
      <c r="N1216" s="71" t="str">
        <f t="shared" si="174"/>
        <v/>
      </c>
      <c r="O1216" s="75" t="str">
        <f t="shared" si="177"/>
        <v/>
      </c>
      <c r="P1216" s="71" t="str">
        <f t="shared" si="178"/>
        <v/>
      </c>
      <c r="U1216" s="114"/>
      <c r="V1216" s="115"/>
      <c r="W1216" s="114"/>
      <c r="X1216" s="114"/>
    </row>
    <row r="1217" spans="2:24">
      <c r="B1217" s="8">
        <f t="shared" si="175"/>
        <v>1206</v>
      </c>
      <c r="J1217" s="37"/>
      <c r="L1217" s="51" t="str">
        <f t="shared" si="176"/>
        <v/>
      </c>
      <c r="M1217" s="71" t="str">
        <f t="shared" si="173"/>
        <v/>
      </c>
      <c r="N1217" s="71" t="str">
        <f t="shared" si="174"/>
        <v/>
      </c>
      <c r="O1217" s="75" t="str">
        <f t="shared" si="177"/>
        <v/>
      </c>
      <c r="P1217" s="71" t="str">
        <f t="shared" si="178"/>
        <v/>
      </c>
      <c r="U1217" s="114"/>
      <c r="V1217" s="115"/>
      <c r="W1217" s="114"/>
      <c r="X1217" s="114"/>
    </row>
    <row r="1218" spans="2:24">
      <c r="B1218" s="8">
        <f t="shared" si="175"/>
        <v>1207</v>
      </c>
      <c r="J1218" s="37"/>
      <c r="L1218" s="51" t="str">
        <f t="shared" si="176"/>
        <v/>
      </c>
      <c r="M1218" s="71" t="str">
        <f t="shared" si="173"/>
        <v/>
      </c>
      <c r="N1218" s="71" t="str">
        <f t="shared" si="174"/>
        <v/>
      </c>
      <c r="O1218" s="75" t="str">
        <f t="shared" si="177"/>
        <v/>
      </c>
      <c r="P1218" s="71" t="str">
        <f t="shared" si="178"/>
        <v/>
      </c>
      <c r="U1218" s="114"/>
      <c r="V1218" s="115"/>
      <c r="W1218" s="114"/>
      <c r="X1218" s="114"/>
    </row>
    <row r="1219" spans="2:24">
      <c r="B1219" s="8">
        <f t="shared" si="175"/>
        <v>1208</v>
      </c>
      <c r="J1219" s="37"/>
      <c r="L1219" s="51" t="str">
        <f t="shared" si="176"/>
        <v/>
      </c>
      <c r="M1219" s="71" t="str">
        <f t="shared" si="173"/>
        <v/>
      </c>
      <c r="N1219" s="71" t="str">
        <f t="shared" si="174"/>
        <v/>
      </c>
      <c r="O1219" s="75" t="str">
        <f t="shared" si="177"/>
        <v/>
      </c>
      <c r="P1219" s="71" t="str">
        <f t="shared" si="178"/>
        <v/>
      </c>
      <c r="U1219" s="114"/>
      <c r="V1219" s="115"/>
      <c r="W1219" s="114"/>
      <c r="X1219" s="114"/>
    </row>
    <row r="1220" spans="2:24">
      <c r="B1220" s="8">
        <f t="shared" si="175"/>
        <v>1209</v>
      </c>
      <c r="J1220" s="37"/>
      <c r="L1220" s="51" t="str">
        <f t="shared" si="176"/>
        <v/>
      </c>
      <c r="M1220" s="71" t="str">
        <f t="shared" si="173"/>
        <v/>
      </c>
      <c r="N1220" s="71" t="str">
        <f t="shared" si="174"/>
        <v/>
      </c>
      <c r="O1220" s="75" t="str">
        <f t="shared" si="177"/>
        <v/>
      </c>
      <c r="P1220" s="71" t="str">
        <f t="shared" si="178"/>
        <v/>
      </c>
      <c r="U1220" s="114"/>
      <c r="V1220" s="115"/>
      <c r="W1220" s="114"/>
      <c r="X1220" s="114"/>
    </row>
    <row r="1221" spans="2:24">
      <c r="B1221" s="8">
        <f t="shared" si="175"/>
        <v>1210</v>
      </c>
      <c r="J1221" s="37"/>
      <c r="L1221" s="51" t="str">
        <f t="shared" si="176"/>
        <v/>
      </c>
      <c r="M1221" s="71" t="str">
        <f t="shared" si="173"/>
        <v/>
      </c>
      <c r="N1221" s="71" t="str">
        <f t="shared" si="174"/>
        <v/>
      </c>
      <c r="O1221" s="75" t="str">
        <f t="shared" si="177"/>
        <v/>
      </c>
      <c r="P1221" s="71" t="str">
        <f t="shared" si="178"/>
        <v/>
      </c>
      <c r="U1221" s="114"/>
      <c r="V1221" s="115"/>
      <c r="W1221" s="114"/>
      <c r="X1221" s="114"/>
    </row>
    <row r="1222" spans="2:24">
      <c r="B1222" s="8">
        <f t="shared" si="175"/>
        <v>1211</v>
      </c>
      <c r="J1222" s="37"/>
      <c r="L1222" s="51" t="str">
        <f t="shared" si="176"/>
        <v/>
      </c>
      <c r="M1222" s="71" t="str">
        <f t="shared" si="173"/>
        <v/>
      </c>
      <c r="N1222" s="71" t="str">
        <f t="shared" si="174"/>
        <v/>
      </c>
      <c r="O1222" s="75" t="str">
        <f t="shared" si="177"/>
        <v/>
      </c>
      <c r="P1222" s="71" t="str">
        <f t="shared" si="178"/>
        <v/>
      </c>
      <c r="U1222" s="114"/>
      <c r="V1222" s="115"/>
      <c r="W1222" s="114"/>
      <c r="X1222" s="114"/>
    </row>
    <row r="1223" spans="2:24">
      <c r="B1223" s="8">
        <f t="shared" si="175"/>
        <v>1212</v>
      </c>
      <c r="J1223" s="37"/>
      <c r="L1223" s="51" t="str">
        <f t="shared" si="176"/>
        <v/>
      </c>
      <c r="M1223" s="71" t="str">
        <f t="shared" si="173"/>
        <v/>
      </c>
      <c r="N1223" s="71" t="str">
        <f t="shared" si="174"/>
        <v/>
      </c>
      <c r="O1223" s="75" t="str">
        <f t="shared" si="177"/>
        <v/>
      </c>
      <c r="P1223" s="71" t="str">
        <f t="shared" si="178"/>
        <v/>
      </c>
      <c r="U1223" s="114"/>
      <c r="V1223" s="115"/>
      <c r="W1223" s="114"/>
      <c r="X1223" s="114"/>
    </row>
    <row r="1224" spans="2:24">
      <c r="B1224" s="8">
        <f t="shared" si="175"/>
        <v>1213</v>
      </c>
      <c r="J1224" s="37"/>
      <c r="L1224" s="51" t="str">
        <f t="shared" si="176"/>
        <v/>
      </c>
      <c r="M1224" s="71" t="str">
        <f t="shared" si="173"/>
        <v/>
      </c>
      <c r="N1224" s="71" t="str">
        <f t="shared" si="174"/>
        <v/>
      </c>
      <c r="O1224" s="75" t="str">
        <f t="shared" si="177"/>
        <v/>
      </c>
      <c r="P1224" s="71" t="str">
        <f t="shared" si="178"/>
        <v/>
      </c>
      <c r="U1224" s="114"/>
      <c r="V1224" s="115"/>
      <c r="W1224" s="114"/>
      <c r="X1224" s="114"/>
    </row>
    <row r="1225" spans="2:24">
      <c r="B1225" s="8">
        <f t="shared" si="175"/>
        <v>1214</v>
      </c>
      <c r="J1225" s="37"/>
      <c r="L1225" s="51" t="str">
        <f t="shared" si="176"/>
        <v/>
      </c>
      <c r="M1225" s="71" t="str">
        <f t="shared" si="173"/>
        <v/>
      </c>
      <c r="N1225" s="71" t="str">
        <f t="shared" si="174"/>
        <v/>
      </c>
      <c r="O1225" s="75" t="str">
        <f t="shared" si="177"/>
        <v/>
      </c>
      <c r="P1225" s="71" t="str">
        <f t="shared" si="178"/>
        <v/>
      </c>
      <c r="U1225" s="114"/>
      <c r="V1225" s="115"/>
      <c r="W1225" s="114"/>
      <c r="X1225" s="114"/>
    </row>
    <row r="1226" spans="2:24">
      <c r="B1226" s="8">
        <f t="shared" si="175"/>
        <v>1215</v>
      </c>
      <c r="J1226" s="37"/>
      <c r="L1226" s="51" t="str">
        <f t="shared" si="176"/>
        <v/>
      </c>
      <c r="M1226" s="71" t="str">
        <f t="shared" ref="M1226:M1282" si="179">IF($L1226&gt;0,$L1226,"")</f>
        <v/>
      </c>
      <c r="N1226" s="71" t="str">
        <f t="shared" ref="N1226:N1282" si="180">IF($L1226&lt;0,$L1226,"")</f>
        <v/>
      </c>
      <c r="O1226" s="75" t="str">
        <f t="shared" si="177"/>
        <v/>
      </c>
      <c r="P1226" s="71" t="str">
        <f t="shared" si="178"/>
        <v/>
      </c>
      <c r="U1226" s="114"/>
      <c r="V1226" s="115"/>
      <c r="W1226" s="114"/>
      <c r="X1226" s="114"/>
    </row>
    <row r="1227" spans="2:24">
      <c r="B1227" s="8">
        <f t="shared" si="175"/>
        <v>1216</v>
      </c>
      <c r="J1227" s="37"/>
      <c r="L1227" s="51" t="str">
        <f t="shared" si="176"/>
        <v/>
      </c>
      <c r="M1227" s="71" t="str">
        <f t="shared" si="179"/>
        <v/>
      </c>
      <c r="N1227" s="71" t="str">
        <f t="shared" si="180"/>
        <v/>
      </c>
      <c r="O1227" s="75" t="str">
        <f t="shared" si="177"/>
        <v/>
      </c>
      <c r="P1227" s="71" t="str">
        <f t="shared" si="178"/>
        <v/>
      </c>
      <c r="U1227" s="114"/>
      <c r="V1227" s="115"/>
      <c r="W1227" s="114"/>
      <c r="X1227" s="114"/>
    </row>
    <row r="1228" spans="2:24">
      <c r="B1228" s="8">
        <f t="shared" si="175"/>
        <v>1217</v>
      </c>
      <c r="J1228" s="37"/>
      <c r="L1228" s="51" t="str">
        <f t="shared" si="176"/>
        <v/>
      </c>
      <c r="M1228" s="71" t="str">
        <f t="shared" si="179"/>
        <v/>
      </c>
      <c r="N1228" s="71" t="str">
        <f t="shared" si="180"/>
        <v/>
      </c>
      <c r="O1228" s="75" t="str">
        <f t="shared" si="177"/>
        <v/>
      </c>
      <c r="P1228" s="71" t="str">
        <f t="shared" si="178"/>
        <v/>
      </c>
      <c r="U1228" s="114"/>
      <c r="V1228" s="115"/>
      <c r="W1228" s="114"/>
      <c r="X1228" s="114"/>
    </row>
    <row r="1229" spans="2:24">
      <c r="B1229" s="8">
        <f t="shared" si="175"/>
        <v>1218</v>
      </c>
      <c r="J1229" s="37"/>
      <c r="L1229" s="51" t="str">
        <f t="shared" si="176"/>
        <v/>
      </c>
      <c r="M1229" s="71" t="str">
        <f t="shared" si="179"/>
        <v/>
      </c>
      <c r="N1229" s="71" t="str">
        <f t="shared" si="180"/>
        <v/>
      </c>
      <c r="O1229" s="75" t="str">
        <f t="shared" si="177"/>
        <v/>
      </c>
      <c r="P1229" s="71" t="str">
        <f t="shared" si="178"/>
        <v/>
      </c>
      <c r="U1229" s="114"/>
      <c r="V1229" s="115"/>
      <c r="W1229" s="114"/>
      <c r="X1229" s="114"/>
    </row>
    <row r="1230" spans="2:24">
      <c r="B1230" s="8">
        <f t="shared" ref="B1230:B1282" si="181">1+B1229</f>
        <v>1219</v>
      </c>
      <c r="J1230" s="37"/>
      <c r="L1230" s="51" t="str">
        <f t="shared" si="176"/>
        <v/>
      </c>
      <c r="M1230" s="71" t="str">
        <f t="shared" si="179"/>
        <v/>
      </c>
      <c r="N1230" s="71" t="str">
        <f t="shared" si="180"/>
        <v/>
      </c>
      <c r="O1230" s="75" t="str">
        <f t="shared" si="177"/>
        <v/>
      </c>
      <c r="P1230" s="71" t="str">
        <f t="shared" si="178"/>
        <v/>
      </c>
      <c r="U1230" s="114"/>
      <c r="V1230" s="115"/>
      <c r="W1230" s="114"/>
      <c r="X1230" s="114"/>
    </row>
    <row r="1231" spans="2:24">
      <c r="B1231" s="8">
        <f t="shared" si="181"/>
        <v>1220</v>
      </c>
      <c r="J1231" s="37"/>
      <c r="L1231" s="51" t="str">
        <f t="shared" si="176"/>
        <v/>
      </c>
      <c r="M1231" s="71" t="str">
        <f t="shared" si="179"/>
        <v/>
      </c>
      <c r="N1231" s="71" t="str">
        <f t="shared" si="180"/>
        <v/>
      </c>
      <c r="O1231" s="75" t="str">
        <f t="shared" si="177"/>
        <v/>
      </c>
      <c r="P1231" s="71" t="str">
        <f t="shared" si="178"/>
        <v/>
      </c>
      <c r="U1231" s="114"/>
      <c r="V1231" s="115"/>
      <c r="W1231" s="114"/>
      <c r="X1231" s="114"/>
    </row>
    <row r="1232" spans="2:24">
      <c r="B1232" s="8">
        <f t="shared" si="181"/>
        <v>1221</v>
      </c>
      <c r="J1232" s="37"/>
      <c r="L1232" s="51" t="str">
        <f t="shared" si="176"/>
        <v/>
      </c>
      <c r="M1232" s="71" t="str">
        <f t="shared" si="179"/>
        <v/>
      </c>
      <c r="N1232" s="71" t="str">
        <f t="shared" si="180"/>
        <v/>
      </c>
      <c r="O1232" s="75" t="str">
        <f t="shared" si="177"/>
        <v/>
      </c>
      <c r="P1232" s="71" t="str">
        <f t="shared" si="178"/>
        <v/>
      </c>
      <c r="U1232" s="114"/>
      <c r="V1232" s="115"/>
      <c r="W1232" s="114"/>
      <c r="X1232" s="114"/>
    </row>
    <row r="1233" spans="2:24">
      <c r="B1233" s="8">
        <f t="shared" si="181"/>
        <v>1222</v>
      </c>
      <c r="J1233" s="37"/>
      <c r="L1233" s="51" t="str">
        <f t="shared" si="176"/>
        <v/>
      </c>
      <c r="M1233" s="71" t="str">
        <f t="shared" si="179"/>
        <v/>
      </c>
      <c r="N1233" s="71" t="str">
        <f t="shared" si="180"/>
        <v/>
      </c>
      <c r="O1233" s="75" t="str">
        <f t="shared" si="177"/>
        <v/>
      </c>
      <c r="P1233" s="71" t="str">
        <f t="shared" si="178"/>
        <v/>
      </c>
      <c r="U1233" s="114"/>
      <c r="V1233" s="115"/>
      <c r="W1233" s="114"/>
      <c r="X1233" s="114"/>
    </row>
    <row r="1234" spans="2:24">
      <c r="B1234" s="8">
        <f t="shared" si="181"/>
        <v>1223</v>
      </c>
      <c r="J1234" s="37"/>
      <c r="L1234" s="51" t="str">
        <f t="shared" si="176"/>
        <v/>
      </c>
      <c r="M1234" s="71" t="str">
        <f t="shared" si="179"/>
        <v/>
      </c>
      <c r="N1234" s="71" t="str">
        <f t="shared" si="180"/>
        <v/>
      </c>
      <c r="O1234" s="75" t="str">
        <f t="shared" si="177"/>
        <v/>
      </c>
      <c r="P1234" s="71" t="str">
        <f t="shared" si="178"/>
        <v/>
      </c>
      <c r="U1234" s="114"/>
      <c r="V1234" s="115"/>
      <c r="W1234" s="114"/>
      <c r="X1234" s="114"/>
    </row>
    <row r="1235" spans="2:24">
      <c r="B1235" s="8">
        <f t="shared" si="181"/>
        <v>1224</v>
      </c>
      <c r="J1235" s="37"/>
      <c r="L1235" s="51" t="str">
        <f t="shared" si="176"/>
        <v/>
      </c>
      <c r="M1235" s="71" t="str">
        <f t="shared" si="179"/>
        <v/>
      </c>
      <c r="N1235" s="71" t="str">
        <f t="shared" si="180"/>
        <v/>
      </c>
      <c r="O1235" s="75" t="str">
        <f t="shared" si="177"/>
        <v/>
      </c>
      <c r="P1235" s="71" t="str">
        <f t="shared" si="178"/>
        <v/>
      </c>
      <c r="U1235" s="114"/>
      <c r="V1235" s="115"/>
      <c r="W1235" s="114"/>
      <c r="X1235" s="114"/>
    </row>
    <row r="1236" spans="2:24">
      <c r="B1236" s="8">
        <f t="shared" si="181"/>
        <v>1225</v>
      </c>
      <c r="J1236" s="37"/>
      <c r="L1236" s="51" t="str">
        <f t="shared" si="176"/>
        <v/>
      </c>
      <c r="M1236" s="71" t="str">
        <f t="shared" si="179"/>
        <v/>
      </c>
      <c r="N1236" s="71" t="str">
        <f t="shared" si="180"/>
        <v/>
      </c>
      <c r="O1236" s="75" t="str">
        <f t="shared" si="177"/>
        <v/>
      </c>
      <c r="P1236" s="71" t="str">
        <f t="shared" si="178"/>
        <v/>
      </c>
      <c r="U1236" s="114"/>
      <c r="V1236" s="115"/>
      <c r="W1236" s="114"/>
      <c r="X1236" s="114"/>
    </row>
    <row r="1237" spans="2:24">
      <c r="B1237" s="8">
        <f t="shared" si="181"/>
        <v>1226</v>
      </c>
      <c r="J1237" s="37"/>
      <c r="L1237" s="51" t="str">
        <f t="shared" si="176"/>
        <v/>
      </c>
      <c r="M1237" s="71" t="str">
        <f t="shared" si="179"/>
        <v/>
      </c>
      <c r="N1237" s="71" t="str">
        <f t="shared" si="180"/>
        <v/>
      </c>
      <c r="O1237" s="75" t="str">
        <f t="shared" si="177"/>
        <v/>
      </c>
      <c r="P1237" s="71" t="str">
        <f t="shared" si="178"/>
        <v/>
      </c>
      <c r="U1237" s="114"/>
      <c r="V1237" s="115"/>
      <c r="W1237" s="114"/>
      <c r="X1237" s="114"/>
    </row>
    <row r="1238" spans="2:24">
      <c r="B1238" s="8">
        <f t="shared" si="181"/>
        <v>1227</v>
      </c>
      <c r="J1238" s="37"/>
      <c r="L1238" s="51" t="str">
        <f t="shared" si="176"/>
        <v/>
      </c>
      <c r="M1238" s="71" t="str">
        <f t="shared" si="179"/>
        <v/>
      </c>
      <c r="N1238" s="71" t="str">
        <f t="shared" si="180"/>
        <v/>
      </c>
      <c r="O1238" s="75" t="str">
        <f t="shared" si="177"/>
        <v/>
      </c>
      <c r="P1238" s="71" t="str">
        <f t="shared" si="178"/>
        <v/>
      </c>
      <c r="U1238" s="114"/>
      <c r="V1238" s="115"/>
      <c r="W1238" s="114"/>
      <c r="X1238" s="114"/>
    </row>
    <row r="1239" spans="2:24">
      <c r="B1239" s="8">
        <f t="shared" si="181"/>
        <v>1228</v>
      </c>
      <c r="J1239" s="37"/>
      <c r="L1239" s="51" t="str">
        <f t="shared" si="176"/>
        <v/>
      </c>
      <c r="M1239" s="71" t="str">
        <f t="shared" si="179"/>
        <v/>
      </c>
      <c r="N1239" s="71" t="str">
        <f t="shared" si="180"/>
        <v/>
      </c>
      <c r="O1239" s="75" t="str">
        <f t="shared" si="177"/>
        <v/>
      </c>
      <c r="P1239" s="71" t="str">
        <f t="shared" si="178"/>
        <v/>
      </c>
      <c r="U1239" s="114"/>
      <c r="V1239" s="115"/>
      <c r="W1239" s="114"/>
      <c r="X1239" s="114"/>
    </row>
    <row r="1240" spans="2:24">
      <c r="B1240" s="8">
        <f t="shared" si="181"/>
        <v>1229</v>
      </c>
      <c r="J1240" s="37"/>
      <c r="L1240" s="51" t="str">
        <f t="shared" si="176"/>
        <v/>
      </c>
      <c r="M1240" s="71" t="str">
        <f t="shared" si="179"/>
        <v/>
      </c>
      <c r="N1240" s="71" t="str">
        <f t="shared" si="180"/>
        <v/>
      </c>
      <c r="O1240" s="75" t="str">
        <f t="shared" si="177"/>
        <v/>
      </c>
      <c r="P1240" s="71" t="str">
        <f t="shared" si="178"/>
        <v/>
      </c>
      <c r="U1240" s="114"/>
      <c r="V1240" s="115"/>
      <c r="W1240" s="114"/>
      <c r="X1240" s="114"/>
    </row>
    <row r="1241" spans="2:24">
      <c r="B1241" s="8">
        <f t="shared" si="181"/>
        <v>1230</v>
      </c>
      <c r="J1241" s="37"/>
      <c r="L1241" s="51" t="str">
        <f t="shared" si="176"/>
        <v/>
      </c>
      <c r="M1241" s="71" t="str">
        <f t="shared" si="179"/>
        <v/>
      </c>
      <c r="N1241" s="71" t="str">
        <f t="shared" si="180"/>
        <v/>
      </c>
      <c r="O1241" s="75" t="str">
        <f t="shared" si="177"/>
        <v/>
      </c>
      <c r="P1241" s="71" t="str">
        <f t="shared" si="178"/>
        <v/>
      </c>
      <c r="U1241" s="114"/>
      <c r="V1241" s="115"/>
      <c r="W1241" s="114"/>
      <c r="X1241" s="114"/>
    </row>
    <row r="1242" spans="2:24">
      <c r="B1242" s="8">
        <f t="shared" si="181"/>
        <v>1231</v>
      </c>
      <c r="J1242" s="37"/>
      <c r="L1242" s="51" t="str">
        <f t="shared" si="176"/>
        <v/>
      </c>
      <c r="M1242" s="71" t="str">
        <f t="shared" si="179"/>
        <v/>
      </c>
      <c r="N1242" s="71" t="str">
        <f t="shared" si="180"/>
        <v/>
      </c>
      <c r="O1242" s="75" t="str">
        <f t="shared" si="177"/>
        <v/>
      </c>
      <c r="P1242" s="71" t="str">
        <f t="shared" si="178"/>
        <v/>
      </c>
      <c r="U1242" s="114"/>
      <c r="V1242" s="115"/>
      <c r="W1242" s="114"/>
      <c r="X1242" s="114"/>
    </row>
    <row r="1243" spans="2:24">
      <c r="B1243" s="8">
        <f t="shared" si="181"/>
        <v>1232</v>
      </c>
      <c r="J1243" s="37"/>
      <c r="L1243" s="51" t="str">
        <f t="shared" si="176"/>
        <v/>
      </c>
      <c r="M1243" s="71" t="str">
        <f t="shared" si="179"/>
        <v/>
      </c>
      <c r="N1243" s="71" t="str">
        <f t="shared" si="180"/>
        <v/>
      </c>
      <c r="O1243" s="75" t="str">
        <f t="shared" si="177"/>
        <v/>
      </c>
      <c r="P1243" s="71" t="str">
        <f t="shared" si="178"/>
        <v/>
      </c>
      <c r="U1243" s="114"/>
      <c r="V1243" s="115"/>
      <c r="W1243" s="114"/>
      <c r="X1243" s="114"/>
    </row>
    <row r="1244" spans="2:24">
      <c r="B1244" s="8">
        <f t="shared" si="181"/>
        <v>1233</v>
      </c>
      <c r="J1244" s="37"/>
      <c r="L1244" s="51" t="str">
        <f t="shared" si="176"/>
        <v/>
      </c>
      <c r="M1244" s="71" t="str">
        <f t="shared" si="179"/>
        <v/>
      </c>
      <c r="N1244" s="71" t="str">
        <f t="shared" si="180"/>
        <v/>
      </c>
      <c r="O1244" s="75" t="str">
        <f t="shared" si="177"/>
        <v/>
      </c>
      <c r="P1244" s="71" t="str">
        <f t="shared" si="178"/>
        <v/>
      </c>
      <c r="U1244" s="114"/>
      <c r="V1244" s="115"/>
      <c r="W1244" s="114"/>
      <c r="X1244" s="114"/>
    </row>
    <row r="1245" spans="2:24">
      <c r="B1245" s="8">
        <f t="shared" si="181"/>
        <v>1234</v>
      </c>
      <c r="J1245" s="37"/>
      <c r="L1245" s="51" t="str">
        <f t="shared" si="176"/>
        <v/>
      </c>
      <c r="M1245" s="71" t="str">
        <f t="shared" si="179"/>
        <v/>
      </c>
      <c r="N1245" s="71" t="str">
        <f t="shared" si="180"/>
        <v/>
      </c>
      <c r="O1245" s="75" t="str">
        <f t="shared" si="177"/>
        <v/>
      </c>
      <c r="P1245" s="71" t="str">
        <f t="shared" si="178"/>
        <v/>
      </c>
      <c r="U1245" s="114"/>
      <c r="V1245" s="115"/>
      <c r="W1245" s="114"/>
      <c r="X1245" s="114"/>
    </row>
    <row r="1246" spans="2:24">
      <c r="B1246" s="8">
        <f t="shared" si="181"/>
        <v>1235</v>
      </c>
      <c r="J1246" s="37"/>
      <c r="L1246" s="51" t="str">
        <f t="shared" si="176"/>
        <v/>
      </c>
      <c r="M1246" s="71" t="str">
        <f t="shared" si="179"/>
        <v/>
      </c>
      <c r="N1246" s="71" t="str">
        <f t="shared" si="180"/>
        <v/>
      </c>
      <c r="O1246" s="75" t="str">
        <f t="shared" si="177"/>
        <v/>
      </c>
      <c r="P1246" s="71" t="str">
        <f t="shared" si="178"/>
        <v/>
      </c>
      <c r="U1246" s="114"/>
      <c r="V1246" s="115"/>
      <c r="W1246" s="114"/>
      <c r="X1246" s="114"/>
    </row>
    <row r="1247" spans="2:24">
      <c r="B1247" s="8">
        <f t="shared" si="181"/>
        <v>1236</v>
      </c>
      <c r="J1247" s="37"/>
      <c r="L1247" s="51" t="str">
        <f t="shared" si="176"/>
        <v/>
      </c>
      <c r="M1247" s="71" t="str">
        <f t="shared" si="179"/>
        <v/>
      </c>
      <c r="N1247" s="71" t="str">
        <f t="shared" si="180"/>
        <v/>
      </c>
      <c r="O1247" s="75" t="str">
        <f t="shared" si="177"/>
        <v/>
      </c>
      <c r="P1247" s="71" t="str">
        <f t="shared" si="178"/>
        <v/>
      </c>
      <c r="U1247" s="114"/>
      <c r="V1247" s="115"/>
      <c r="W1247" s="114"/>
      <c r="X1247" s="114"/>
    </row>
    <row r="1248" spans="2:24">
      <c r="B1248" s="8">
        <f t="shared" si="181"/>
        <v>1237</v>
      </c>
      <c r="J1248" s="37"/>
      <c r="L1248" s="51" t="str">
        <f t="shared" ref="L1248:L1266" si="182">IF(H1248&lt;&gt;"",J1248/J1247-1,"")</f>
        <v/>
      </c>
      <c r="M1248" s="71" t="str">
        <f t="shared" si="179"/>
        <v/>
      </c>
      <c r="N1248" s="71" t="str">
        <f t="shared" si="180"/>
        <v/>
      </c>
      <c r="O1248" s="75" t="str">
        <f t="shared" si="177"/>
        <v/>
      </c>
      <c r="P1248" s="71" t="str">
        <f t="shared" si="178"/>
        <v/>
      </c>
      <c r="U1248" s="114"/>
      <c r="V1248" s="115"/>
      <c r="W1248" s="114"/>
      <c r="X1248" s="114"/>
    </row>
    <row r="1249" spans="2:24">
      <c r="B1249" s="8">
        <f t="shared" si="181"/>
        <v>1238</v>
      </c>
      <c r="J1249" s="37"/>
      <c r="L1249" s="51" t="str">
        <f t="shared" si="182"/>
        <v/>
      </c>
      <c r="M1249" s="71" t="str">
        <f t="shared" si="179"/>
        <v/>
      </c>
      <c r="N1249" s="71" t="str">
        <f t="shared" si="180"/>
        <v/>
      </c>
      <c r="O1249" s="75" t="str">
        <f t="shared" si="177"/>
        <v/>
      </c>
      <c r="P1249" s="71" t="str">
        <f t="shared" si="178"/>
        <v/>
      </c>
      <c r="U1249" s="114"/>
      <c r="V1249" s="115"/>
      <c r="W1249" s="114"/>
      <c r="X1249" s="114"/>
    </row>
    <row r="1250" spans="2:24">
      <c r="B1250" s="8">
        <f t="shared" si="181"/>
        <v>1239</v>
      </c>
      <c r="J1250" s="37"/>
      <c r="L1250" s="51" t="str">
        <f t="shared" si="182"/>
        <v/>
      </c>
      <c r="M1250" s="71" t="str">
        <f t="shared" si="179"/>
        <v/>
      </c>
      <c r="N1250" s="71" t="str">
        <f t="shared" si="180"/>
        <v/>
      </c>
      <c r="O1250" s="75" t="str">
        <f t="shared" si="177"/>
        <v/>
      </c>
      <c r="P1250" s="71" t="str">
        <f t="shared" si="178"/>
        <v/>
      </c>
      <c r="U1250" s="114"/>
      <c r="V1250" s="115"/>
      <c r="W1250" s="114"/>
      <c r="X1250" s="114"/>
    </row>
    <row r="1251" spans="2:24">
      <c r="B1251" s="8">
        <f t="shared" si="181"/>
        <v>1240</v>
      </c>
      <c r="J1251" s="37"/>
      <c r="L1251" s="51" t="str">
        <f t="shared" si="182"/>
        <v/>
      </c>
      <c r="M1251" s="71" t="str">
        <f t="shared" si="179"/>
        <v/>
      </c>
      <c r="N1251" s="71" t="str">
        <f t="shared" si="180"/>
        <v/>
      </c>
      <c r="O1251" s="75" t="str">
        <f t="shared" si="177"/>
        <v/>
      </c>
      <c r="P1251" s="71" t="str">
        <f t="shared" si="178"/>
        <v/>
      </c>
      <c r="U1251" s="114"/>
      <c r="V1251" s="115"/>
      <c r="W1251" s="114"/>
      <c r="X1251" s="114"/>
    </row>
    <row r="1252" spans="2:24">
      <c r="B1252" s="8">
        <f t="shared" si="181"/>
        <v>1241</v>
      </c>
      <c r="J1252" s="37"/>
      <c r="L1252" s="51" t="str">
        <f t="shared" si="182"/>
        <v/>
      </c>
      <c r="M1252" s="71" t="str">
        <f t="shared" si="179"/>
        <v/>
      </c>
      <c r="N1252" s="71" t="str">
        <f t="shared" si="180"/>
        <v/>
      </c>
      <c r="O1252" s="75" t="str">
        <f t="shared" si="177"/>
        <v/>
      </c>
      <c r="P1252" s="71" t="str">
        <f t="shared" si="178"/>
        <v/>
      </c>
      <c r="U1252" s="114"/>
      <c r="V1252" s="115"/>
      <c r="W1252" s="114"/>
      <c r="X1252" s="114"/>
    </row>
    <row r="1253" spans="2:24">
      <c r="B1253" s="8">
        <f t="shared" si="181"/>
        <v>1242</v>
      </c>
      <c r="J1253" s="37"/>
      <c r="L1253" s="51" t="str">
        <f t="shared" si="182"/>
        <v/>
      </c>
      <c r="M1253" s="71" t="str">
        <f t="shared" si="179"/>
        <v/>
      </c>
      <c r="N1253" s="71" t="str">
        <f t="shared" si="180"/>
        <v/>
      </c>
      <c r="O1253" s="75" t="str">
        <f t="shared" si="177"/>
        <v/>
      </c>
      <c r="P1253" s="71" t="str">
        <f t="shared" si="178"/>
        <v/>
      </c>
      <c r="U1253" s="114"/>
      <c r="V1253" s="115"/>
      <c r="W1253" s="114"/>
      <c r="X1253" s="114"/>
    </row>
    <row r="1254" spans="2:24">
      <c r="B1254" s="8">
        <f t="shared" si="181"/>
        <v>1243</v>
      </c>
      <c r="J1254" s="37"/>
      <c r="L1254" s="51" t="str">
        <f t="shared" si="182"/>
        <v/>
      </c>
      <c r="M1254" s="71" t="str">
        <f t="shared" si="179"/>
        <v/>
      </c>
      <c r="N1254" s="71" t="str">
        <f t="shared" si="180"/>
        <v/>
      </c>
      <c r="O1254" s="75" t="str">
        <f t="shared" si="177"/>
        <v/>
      </c>
      <c r="P1254" s="71" t="str">
        <f t="shared" si="178"/>
        <v/>
      </c>
      <c r="U1254" s="114"/>
      <c r="V1254" s="115"/>
      <c r="W1254" s="114"/>
      <c r="X1254" s="114"/>
    </row>
    <row r="1255" spans="2:24">
      <c r="B1255" s="8">
        <f t="shared" si="181"/>
        <v>1244</v>
      </c>
      <c r="J1255" s="37"/>
      <c r="L1255" s="51" t="str">
        <f t="shared" si="182"/>
        <v/>
      </c>
      <c r="M1255" s="71" t="str">
        <f t="shared" si="179"/>
        <v/>
      </c>
      <c r="N1255" s="71" t="str">
        <f t="shared" si="180"/>
        <v/>
      </c>
      <c r="O1255" s="75" t="str">
        <f t="shared" si="177"/>
        <v/>
      </c>
      <c r="P1255" s="71" t="str">
        <f t="shared" si="178"/>
        <v/>
      </c>
      <c r="U1255" s="114"/>
      <c r="V1255" s="115"/>
      <c r="W1255" s="114"/>
      <c r="X1255" s="114"/>
    </row>
    <row r="1256" spans="2:24">
      <c r="B1256" s="8">
        <f t="shared" si="181"/>
        <v>1245</v>
      </c>
      <c r="J1256" s="37"/>
      <c r="L1256" s="51" t="str">
        <f t="shared" si="182"/>
        <v/>
      </c>
      <c r="M1256" s="71" t="str">
        <f t="shared" si="179"/>
        <v/>
      </c>
      <c r="N1256" s="71" t="str">
        <f t="shared" si="180"/>
        <v/>
      </c>
      <c r="O1256" s="75" t="str">
        <f t="shared" si="177"/>
        <v/>
      </c>
      <c r="P1256" s="71" t="str">
        <f t="shared" si="178"/>
        <v/>
      </c>
      <c r="U1256" s="114"/>
      <c r="V1256" s="115"/>
      <c r="W1256" s="114"/>
      <c r="X1256" s="114"/>
    </row>
    <row r="1257" spans="2:24">
      <c r="B1257" s="8">
        <f t="shared" si="181"/>
        <v>1246</v>
      </c>
      <c r="J1257" s="37"/>
      <c r="L1257" s="51" t="str">
        <f t="shared" si="182"/>
        <v/>
      </c>
      <c r="M1257" s="71" t="str">
        <f t="shared" si="179"/>
        <v/>
      </c>
      <c r="N1257" s="71" t="str">
        <f t="shared" si="180"/>
        <v/>
      </c>
      <c r="O1257" s="75" t="str">
        <f t="shared" si="177"/>
        <v/>
      </c>
      <c r="P1257" s="71" t="str">
        <f t="shared" si="178"/>
        <v/>
      </c>
      <c r="U1257" s="114"/>
      <c r="V1257" s="115"/>
      <c r="W1257" s="114"/>
      <c r="X1257" s="114"/>
    </row>
    <row r="1258" spans="2:24">
      <c r="B1258" s="8">
        <f t="shared" si="181"/>
        <v>1247</v>
      </c>
      <c r="J1258" s="37"/>
      <c r="L1258" s="51" t="str">
        <f t="shared" si="182"/>
        <v/>
      </c>
      <c r="M1258" s="71" t="str">
        <f t="shared" si="179"/>
        <v/>
      </c>
      <c r="N1258" s="71" t="str">
        <f t="shared" si="180"/>
        <v/>
      </c>
      <c r="O1258" s="75" t="str">
        <f t="shared" si="177"/>
        <v/>
      </c>
      <c r="P1258" s="71" t="str">
        <f t="shared" si="178"/>
        <v/>
      </c>
      <c r="U1258" s="114"/>
      <c r="V1258" s="115"/>
      <c r="W1258" s="114"/>
      <c r="X1258" s="114"/>
    </row>
    <row r="1259" spans="2:24">
      <c r="B1259" s="8">
        <f t="shared" si="181"/>
        <v>1248</v>
      </c>
      <c r="J1259" s="37"/>
      <c r="L1259" s="51" t="str">
        <f t="shared" si="182"/>
        <v/>
      </c>
      <c r="M1259" s="71" t="str">
        <f t="shared" si="179"/>
        <v/>
      </c>
      <c r="N1259" s="71" t="str">
        <f t="shared" si="180"/>
        <v/>
      </c>
      <c r="O1259" s="75" t="str">
        <f t="shared" si="177"/>
        <v/>
      </c>
      <c r="P1259" s="71" t="str">
        <f t="shared" si="178"/>
        <v/>
      </c>
      <c r="U1259" s="114"/>
      <c r="V1259" s="115"/>
      <c r="W1259" s="114"/>
      <c r="X1259" s="114"/>
    </row>
    <row r="1260" spans="2:24">
      <c r="B1260" s="8">
        <f t="shared" si="181"/>
        <v>1249</v>
      </c>
      <c r="J1260" s="37"/>
      <c r="L1260" s="51" t="str">
        <f t="shared" si="182"/>
        <v/>
      </c>
      <c r="M1260" s="71" t="str">
        <f t="shared" si="179"/>
        <v/>
      </c>
      <c r="N1260" s="71" t="str">
        <f t="shared" si="180"/>
        <v/>
      </c>
      <c r="O1260" s="75" t="str">
        <f t="shared" si="177"/>
        <v/>
      </c>
      <c r="P1260" s="71" t="str">
        <f t="shared" si="178"/>
        <v/>
      </c>
      <c r="U1260" s="114"/>
      <c r="V1260" s="115"/>
      <c r="W1260" s="114"/>
      <c r="X1260" s="114"/>
    </row>
    <row r="1261" spans="2:24">
      <c r="B1261" s="8">
        <f t="shared" si="181"/>
        <v>1250</v>
      </c>
      <c r="J1261" s="37"/>
      <c r="L1261" s="51" t="str">
        <f t="shared" si="182"/>
        <v/>
      </c>
      <c r="M1261" s="71" t="str">
        <f t="shared" si="179"/>
        <v/>
      </c>
      <c r="N1261" s="71" t="str">
        <f t="shared" si="180"/>
        <v/>
      </c>
      <c r="O1261" s="75" t="str">
        <f t="shared" si="177"/>
        <v/>
      </c>
      <c r="P1261" s="71" t="str">
        <f t="shared" si="178"/>
        <v/>
      </c>
      <c r="U1261" s="114"/>
      <c r="V1261" s="115"/>
      <c r="W1261" s="114"/>
      <c r="X1261" s="114"/>
    </row>
    <row r="1262" spans="2:24">
      <c r="B1262" s="8">
        <f t="shared" si="181"/>
        <v>1251</v>
      </c>
      <c r="J1262" s="37"/>
      <c r="L1262" s="51" t="str">
        <f t="shared" si="182"/>
        <v/>
      </c>
      <c r="M1262" s="71" t="str">
        <f t="shared" si="179"/>
        <v/>
      </c>
      <c r="N1262" s="71" t="str">
        <f t="shared" si="180"/>
        <v/>
      </c>
      <c r="O1262" s="75" t="str">
        <f t="shared" si="177"/>
        <v/>
      </c>
      <c r="P1262" s="71" t="str">
        <f t="shared" si="178"/>
        <v/>
      </c>
      <c r="U1262" s="114"/>
      <c r="V1262" s="115"/>
      <c r="W1262" s="114"/>
      <c r="X1262" s="114"/>
    </row>
    <row r="1263" spans="2:24">
      <c r="B1263" s="8">
        <f t="shared" si="181"/>
        <v>1252</v>
      </c>
      <c r="J1263" s="37"/>
      <c r="L1263" s="51" t="str">
        <f t="shared" si="182"/>
        <v/>
      </c>
      <c r="M1263" s="71" t="str">
        <f t="shared" si="179"/>
        <v/>
      </c>
      <c r="N1263" s="71" t="str">
        <f t="shared" si="180"/>
        <v/>
      </c>
      <c r="O1263" s="75" t="str">
        <f t="shared" si="177"/>
        <v/>
      </c>
      <c r="P1263" s="71" t="str">
        <f t="shared" si="178"/>
        <v/>
      </c>
      <c r="U1263" s="114"/>
      <c r="V1263" s="115"/>
      <c r="W1263" s="114"/>
      <c r="X1263" s="114"/>
    </row>
    <row r="1264" spans="2:24">
      <c r="B1264" s="8">
        <f t="shared" si="181"/>
        <v>1253</v>
      </c>
      <c r="J1264" s="37"/>
      <c r="L1264" s="51" t="str">
        <f t="shared" si="182"/>
        <v/>
      </c>
      <c r="M1264" s="71" t="str">
        <f t="shared" si="179"/>
        <v/>
      </c>
      <c r="N1264" s="71" t="str">
        <f t="shared" si="180"/>
        <v/>
      </c>
      <c r="O1264" s="75" t="str">
        <f t="shared" si="177"/>
        <v/>
      </c>
      <c r="P1264" s="71" t="str">
        <f t="shared" si="178"/>
        <v/>
      </c>
      <c r="U1264" s="114"/>
      <c r="V1264" s="115"/>
      <c r="W1264" s="114"/>
      <c r="X1264" s="114"/>
    </row>
    <row r="1265" spans="2:24">
      <c r="B1265" s="8">
        <f t="shared" si="181"/>
        <v>1254</v>
      </c>
      <c r="J1265" s="37"/>
      <c r="L1265" s="51" t="str">
        <f t="shared" si="182"/>
        <v/>
      </c>
      <c r="M1265" s="71" t="str">
        <f t="shared" si="179"/>
        <v/>
      </c>
      <c r="N1265" s="71" t="str">
        <f t="shared" si="180"/>
        <v/>
      </c>
      <c r="O1265" s="75" t="str">
        <f t="shared" ref="O1265:O1282" si="183">IF(M1265&lt;&gt;"",Q$4,"")</f>
        <v/>
      </c>
      <c r="P1265" s="71" t="str">
        <f t="shared" ref="P1265:P1282" si="184">IF(N1265&lt;&gt;"",Q$6,"")</f>
        <v/>
      </c>
      <c r="U1265" s="114"/>
      <c r="V1265" s="115"/>
      <c r="W1265" s="114"/>
      <c r="X1265" s="114"/>
    </row>
    <row r="1266" spans="2:24">
      <c r="B1266" s="8">
        <f t="shared" si="181"/>
        <v>1255</v>
      </c>
      <c r="J1266" s="37"/>
      <c r="L1266" s="51" t="str">
        <f t="shared" si="182"/>
        <v/>
      </c>
      <c r="M1266" s="71" t="str">
        <f t="shared" si="179"/>
        <v/>
      </c>
      <c r="N1266" s="71" t="str">
        <f t="shared" si="180"/>
        <v/>
      </c>
      <c r="O1266" s="75" t="str">
        <f t="shared" si="183"/>
        <v/>
      </c>
      <c r="P1266" s="71" t="str">
        <f t="shared" si="184"/>
        <v/>
      </c>
      <c r="U1266" s="114"/>
      <c r="V1266" s="115"/>
      <c r="W1266" s="114"/>
      <c r="X1266" s="114"/>
    </row>
    <row r="1267" spans="2:24">
      <c r="B1267" s="8">
        <f t="shared" si="181"/>
        <v>1256</v>
      </c>
      <c r="J1267" s="37"/>
      <c r="L1267" s="51" t="str">
        <f t="shared" ref="L1267:L1282" si="185">IF(H1267&lt;&gt;"",J1267/J1266-1,"")</f>
        <v/>
      </c>
      <c r="M1267" s="71" t="str">
        <f t="shared" si="179"/>
        <v/>
      </c>
      <c r="N1267" s="71" t="str">
        <f t="shared" si="180"/>
        <v/>
      </c>
      <c r="O1267" s="75" t="str">
        <f t="shared" si="183"/>
        <v/>
      </c>
      <c r="P1267" s="71" t="str">
        <f t="shared" si="184"/>
        <v/>
      </c>
      <c r="U1267" s="114"/>
      <c r="V1267" s="115"/>
      <c r="W1267" s="114"/>
      <c r="X1267" s="114"/>
    </row>
    <row r="1268" spans="2:24">
      <c r="B1268" s="8">
        <f t="shared" si="181"/>
        <v>1257</v>
      </c>
      <c r="J1268" s="37"/>
      <c r="L1268" s="51" t="str">
        <f t="shared" si="185"/>
        <v/>
      </c>
      <c r="M1268" s="71" t="str">
        <f t="shared" si="179"/>
        <v/>
      </c>
      <c r="N1268" s="71" t="str">
        <f t="shared" si="180"/>
        <v/>
      </c>
      <c r="O1268" s="75" t="str">
        <f t="shared" si="183"/>
        <v/>
      </c>
      <c r="P1268" s="71" t="str">
        <f t="shared" si="184"/>
        <v/>
      </c>
      <c r="U1268" s="114"/>
      <c r="V1268" s="115"/>
      <c r="W1268" s="114"/>
      <c r="X1268" s="114"/>
    </row>
    <row r="1269" spans="2:24">
      <c r="B1269" s="8">
        <f t="shared" si="181"/>
        <v>1258</v>
      </c>
      <c r="J1269" s="37"/>
      <c r="L1269" s="51" t="str">
        <f t="shared" si="185"/>
        <v/>
      </c>
      <c r="M1269" s="71" t="str">
        <f t="shared" si="179"/>
        <v/>
      </c>
      <c r="N1269" s="71" t="str">
        <f t="shared" si="180"/>
        <v/>
      </c>
      <c r="O1269" s="75" t="str">
        <f t="shared" si="183"/>
        <v/>
      </c>
      <c r="P1269" s="71" t="str">
        <f t="shared" si="184"/>
        <v/>
      </c>
      <c r="U1269" s="114"/>
      <c r="V1269" s="115"/>
      <c r="W1269" s="114"/>
      <c r="X1269" s="114"/>
    </row>
    <row r="1270" spans="2:24">
      <c r="B1270" s="8">
        <f t="shared" si="181"/>
        <v>1259</v>
      </c>
      <c r="J1270" s="37"/>
      <c r="L1270" s="51" t="str">
        <f t="shared" si="185"/>
        <v/>
      </c>
      <c r="M1270" s="71" t="str">
        <f t="shared" si="179"/>
        <v/>
      </c>
      <c r="N1270" s="71" t="str">
        <f t="shared" si="180"/>
        <v/>
      </c>
      <c r="O1270" s="75" t="str">
        <f t="shared" si="183"/>
        <v/>
      </c>
      <c r="P1270" s="71" t="str">
        <f t="shared" si="184"/>
        <v/>
      </c>
      <c r="U1270" s="114"/>
      <c r="V1270" s="115"/>
      <c r="W1270" s="114"/>
      <c r="X1270" s="114"/>
    </row>
    <row r="1271" spans="2:24">
      <c r="B1271" s="8">
        <f t="shared" si="181"/>
        <v>1260</v>
      </c>
      <c r="J1271" s="37"/>
      <c r="L1271" s="51" t="str">
        <f t="shared" si="185"/>
        <v/>
      </c>
      <c r="M1271" s="71" t="str">
        <f t="shared" si="179"/>
        <v/>
      </c>
      <c r="N1271" s="71" t="str">
        <f t="shared" si="180"/>
        <v/>
      </c>
      <c r="O1271" s="75" t="str">
        <f t="shared" si="183"/>
        <v/>
      </c>
      <c r="P1271" s="71" t="str">
        <f t="shared" si="184"/>
        <v/>
      </c>
      <c r="U1271" s="114"/>
      <c r="V1271" s="115"/>
      <c r="W1271" s="114"/>
      <c r="X1271" s="114"/>
    </row>
    <row r="1272" spans="2:24">
      <c r="B1272" s="8">
        <f t="shared" si="181"/>
        <v>1261</v>
      </c>
      <c r="J1272" s="37"/>
      <c r="L1272" s="51" t="str">
        <f t="shared" si="185"/>
        <v/>
      </c>
      <c r="M1272" s="71" t="str">
        <f t="shared" si="179"/>
        <v/>
      </c>
      <c r="N1272" s="71" t="str">
        <f t="shared" si="180"/>
        <v/>
      </c>
      <c r="O1272" s="75" t="str">
        <f t="shared" si="183"/>
        <v/>
      </c>
      <c r="P1272" s="71" t="str">
        <f t="shared" si="184"/>
        <v/>
      </c>
      <c r="U1272" s="114"/>
      <c r="V1272" s="115"/>
      <c r="W1272" s="114"/>
      <c r="X1272" s="114"/>
    </row>
    <row r="1273" spans="2:24">
      <c r="B1273" s="8">
        <f t="shared" si="181"/>
        <v>1262</v>
      </c>
      <c r="J1273" s="37"/>
      <c r="L1273" s="51" t="str">
        <f t="shared" si="185"/>
        <v/>
      </c>
      <c r="M1273" s="71" t="str">
        <f t="shared" si="179"/>
        <v/>
      </c>
      <c r="N1273" s="71" t="str">
        <f t="shared" si="180"/>
        <v/>
      </c>
      <c r="O1273" s="75" t="str">
        <f t="shared" si="183"/>
        <v/>
      </c>
      <c r="P1273" s="71" t="str">
        <f t="shared" si="184"/>
        <v/>
      </c>
      <c r="U1273" s="114"/>
      <c r="V1273" s="115"/>
      <c r="W1273" s="114"/>
      <c r="X1273" s="114"/>
    </row>
    <row r="1274" spans="2:24">
      <c r="B1274" s="8">
        <f t="shared" si="181"/>
        <v>1263</v>
      </c>
      <c r="J1274" s="37"/>
      <c r="L1274" s="51" t="str">
        <f t="shared" si="185"/>
        <v/>
      </c>
      <c r="M1274" s="71" t="str">
        <f t="shared" si="179"/>
        <v/>
      </c>
      <c r="N1274" s="71" t="str">
        <f t="shared" si="180"/>
        <v/>
      </c>
      <c r="O1274" s="75" t="str">
        <f t="shared" si="183"/>
        <v/>
      </c>
      <c r="P1274" s="71" t="str">
        <f t="shared" si="184"/>
        <v/>
      </c>
      <c r="U1274" s="114"/>
      <c r="V1274" s="115"/>
      <c r="W1274" s="114"/>
      <c r="X1274" s="114"/>
    </row>
    <row r="1275" spans="2:24">
      <c r="B1275" s="8">
        <f t="shared" si="181"/>
        <v>1264</v>
      </c>
      <c r="J1275" s="37"/>
      <c r="L1275" s="51" t="str">
        <f t="shared" si="185"/>
        <v/>
      </c>
      <c r="M1275" s="71" t="str">
        <f t="shared" si="179"/>
        <v/>
      </c>
      <c r="N1275" s="71" t="str">
        <f t="shared" si="180"/>
        <v/>
      </c>
      <c r="O1275" s="75" t="str">
        <f t="shared" si="183"/>
        <v/>
      </c>
      <c r="P1275" s="71" t="str">
        <f t="shared" si="184"/>
        <v/>
      </c>
      <c r="U1275" s="114"/>
      <c r="V1275" s="115"/>
      <c r="W1275" s="114"/>
      <c r="X1275" s="114"/>
    </row>
    <row r="1276" spans="2:24">
      <c r="B1276" s="8">
        <f t="shared" si="181"/>
        <v>1265</v>
      </c>
      <c r="J1276" s="37"/>
      <c r="L1276" s="51" t="str">
        <f t="shared" si="185"/>
        <v/>
      </c>
      <c r="M1276" s="71" t="str">
        <f t="shared" si="179"/>
        <v/>
      </c>
      <c r="N1276" s="71" t="str">
        <f t="shared" si="180"/>
        <v/>
      </c>
      <c r="O1276" s="75" t="str">
        <f t="shared" si="183"/>
        <v/>
      </c>
      <c r="P1276" s="71" t="str">
        <f t="shared" si="184"/>
        <v/>
      </c>
      <c r="U1276" s="114"/>
      <c r="V1276" s="115"/>
      <c r="W1276" s="114"/>
      <c r="X1276" s="114"/>
    </row>
    <row r="1277" spans="2:24">
      <c r="B1277" s="8">
        <f t="shared" si="181"/>
        <v>1266</v>
      </c>
      <c r="J1277" s="37"/>
      <c r="L1277" s="51" t="str">
        <f t="shared" si="185"/>
        <v/>
      </c>
      <c r="M1277" s="71" t="str">
        <f t="shared" si="179"/>
        <v/>
      </c>
      <c r="N1277" s="71" t="str">
        <f t="shared" si="180"/>
        <v/>
      </c>
      <c r="O1277" s="75" t="str">
        <f t="shared" si="183"/>
        <v/>
      </c>
      <c r="P1277" s="71" t="str">
        <f t="shared" si="184"/>
        <v/>
      </c>
      <c r="U1277" s="114"/>
      <c r="V1277" s="115"/>
      <c r="W1277" s="114"/>
      <c r="X1277" s="114"/>
    </row>
    <row r="1278" spans="2:24">
      <c r="B1278" s="8">
        <f t="shared" si="181"/>
        <v>1267</v>
      </c>
      <c r="J1278" s="37"/>
      <c r="L1278" s="51" t="str">
        <f t="shared" si="185"/>
        <v/>
      </c>
      <c r="M1278" s="71" t="str">
        <f t="shared" si="179"/>
        <v/>
      </c>
      <c r="N1278" s="71" t="str">
        <f t="shared" si="180"/>
        <v/>
      </c>
      <c r="O1278" s="75" t="str">
        <f t="shared" si="183"/>
        <v/>
      </c>
      <c r="P1278" s="71" t="str">
        <f t="shared" si="184"/>
        <v/>
      </c>
      <c r="U1278" s="114"/>
      <c r="V1278" s="115"/>
      <c r="W1278" s="114"/>
      <c r="X1278" s="114"/>
    </row>
    <row r="1279" spans="2:24">
      <c r="B1279" s="8">
        <f t="shared" si="181"/>
        <v>1268</v>
      </c>
      <c r="J1279" s="37"/>
      <c r="L1279" s="51" t="str">
        <f t="shared" si="185"/>
        <v/>
      </c>
      <c r="M1279" s="71" t="str">
        <f t="shared" si="179"/>
        <v/>
      </c>
      <c r="N1279" s="71" t="str">
        <f t="shared" si="180"/>
        <v/>
      </c>
      <c r="O1279" s="75" t="str">
        <f t="shared" si="183"/>
        <v/>
      </c>
      <c r="P1279" s="71" t="str">
        <f t="shared" si="184"/>
        <v/>
      </c>
      <c r="U1279" s="114"/>
      <c r="V1279" s="115"/>
      <c r="W1279" s="114"/>
      <c r="X1279" s="114"/>
    </row>
    <row r="1280" spans="2:24">
      <c r="B1280" s="8">
        <f t="shared" si="181"/>
        <v>1269</v>
      </c>
      <c r="J1280" s="37"/>
      <c r="L1280" s="51" t="str">
        <f t="shared" si="185"/>
        <v/>
      </c>
      <c r="M1280" s="71" t="str">
        <f t="shared" si="179"/>
        <v/>
      </c>
      <c r="N1280" s="71" t="str">
        <f t="shared" si="180"/>
        <v/>
      </c>
      <c r="O1280" s="75" t="str">
        <f t="shared" si="183"/>
        <v/>
      </c>
      <c r="P1280" s="71" t="str">
        <f t="shared" si="184"/>
        <v/>
      </c>
      <c r="U1280" s="114"/>
      <c r="V1280" s="115"/>
      <c r="W1280" s="114"/>
      <c r="X1280" s="114"/>
    </row>
    <row r="1281" spans="2:24">
      <c r="B1281" s="8">
        <f t="shared" si="181"/>
        <v>1270</v>
      </c>
      <c r="J1281" s="37"/>
      <c r="L1281" s="51" t="str">
        <f t="shared" si="185"/>
        <v/>
      </c>
      <c r="M1281" s="71" t="str">
        <f t="shared" si="179"/>
        <v/>
      </c>
      <c r="N1281" s="71" t="str">
        <f t="shared" si="180"/>
        <v/>
      </c>
      <c r="O1281" s="75" t="str">
        <f t="shared" si="183"/>
        <v/>
      </c>
      <c r="P1281" s="71" t="str">
        <f t="shared" si="184"/>
        <v/>
      </c>
      <c r="U1281" s="114"/>
      <c r="V1281" s="115"/>
      <c r="W1281" s="114"/>
      <c r="X1281" s="114"/>
    </row>
    <row r="1282" spans="2:24">
      <c r="B1282" s="8">
        <f t="shared" si="181"/>
        <v>1271</v>
      </c>
      <c r="J1282" s="37"/>
      <c r="L1282" s="51" t="str">
        <f t="shared" si="185"/>
        <v/>
      </c>
      <c r="M1282" s="71" t="str">
        <f t="shared" si="179"/>
        <v/>
      </c>
      <c r="N1282" s="71" t="str">
        <f t="shared" si="180"/>
        <v/>
      </c>
      <c r="O1282" s="75" t="str">
        <f t="shared" si="183"/>
        <v/>
      </c>
      <c r="P1282" s="71" t="str">
        <f t="shared" si="184"/>
        <v/>
      </c>
      <c r="U1282" s="114"/>
      <c r="V1282" s="115"/>
      <c r="W1282" s="114"/>
      <c r="X1282" s="114"/>
    </row>
    <row r="1283" spans="2:24">
      <c r="D1283"/>
      <c r="E1283"/>
      <c r="F1283"/>
      <c r="G1283"/>
      <c r="H1283"/>
      <c r="I1283"/>
      <c r="J1283"/>
      <c r="L1283"/>
      <c r="M1283"/>
      <c r="N1283"/>
      <c r="O1283" s="59"/>
      <c r="P1283" s="59"/>
      <c r="U1283" s="114"/>
      <c r="V1283" s="115"/>
      <c r="W1283" s="114"/>
      <c r="X1283" s="114"/>
    </row>
    <row r="1284" spans="2:24">
      <c r="D1284"/>
      <c r="E1284"/>
      <c r="F1284"/>
      <c r="G1284"/>
      <c r="H1284"/>
      <c r="I1284"/>
      <c r="J1284"/>
      <c r="L1284"/>
      <c r="M1284"/>
      <c r="N1284"/>
      <c r="O1284" s="59"/>
      <c r="P1284" s="59"/>
    </row>
    <row r="1285" spans="2:24">
      <c r="D1285"/>
      <c r="E1285"/>
      <c r="F1285"/>
      <c r="G1285"/>
      <c r="H1285"/>
      <c r="I1285"/>
      <c r="J1285"/>
      <c r="L1285"/>
      <c r="M1285"/>
      <c r="N1285"/>
      <c r="O1285" s="59"/>
      <c r="P1285" s="59"/>
    </row>
    <row r="1286" spans="2:24">
      <c r="D1286"/>
      <c r="E1286"/>
      <c r="F1286"/>
      <c r="G1286"/>
      <c r="H1286"/>
      <c r="I1286"/>
      <c r="J1286"/>
      <c r="L1286"/>
      <c r="M1286"/>
      <c r="N1286"/>
      <c r="O1286" s="59"/>
      <c r="P1286" s="59"/>
    </row>
    <row r="1287" spans="2:24">
      <c r="D1287"/>
      <c r="E1287"/>
      <c r="F1287"/>
      <c r="G1287"/>
      <c r="H1287"/>
      <c r="I1287"/>
      <c r="J1287"/>
      <c r="L1287"/>
      <c r="M1287"/>
      <c r="N1287"/>
      <c r="O1287" s="59"/>
      <c r="P1287" s="59"/>
    </row>
    <row r="1288" spans="2:24">
      <c r="D1288"/>
      <c r="E1288"/>
      <c r="F1288"/>
      <c r="G1288"/>
      <c r="H1288"/>
      <c r="I1288"/>
      <c r="J1288"/>
      <c r="L1288"/>
      <c r="M1288"/>
      <c r="N1288"/>
      <c r="O1288" s="59"/>
      <c r="P1288" s="59"/>
    </row>
    <row r="1289" spans="2:24">
      <c r="D1289"/>
      <c r="E1289"/>
      <c r="F1289"/>
      <c r="G1289"/>
      <c r="H1289"/>
      <c r="I1289"/>
      <c r="J1289"/>
      <c r="L1289"/>
      <c r="M1289"/>
      <c r="N1289"/>
      <c r="O1289" s="59"/>
      <c r="P1289" s="59"/>
    </row>
    <row r="1290" spans="2:24">
      <c r="D1290"/>
      <c r="E1290"/>
      <c r="F1290"/>
      <c r="G1290"/>
      <c r="H1290"/>
      <c r="I1290"/>
      <c r="J1290"/>
      <c r="L1290"/>
      <c r="M1290"/>
      <c r="N1290"/>
      <c r="O1290" s="59"/>
      <c r="P1290" s="59"/>
    </row>
    <row r="1291" spans="2:24">
      <c r="D1291"/>
      <c r="E1291"/>
      <c r="F1291"/>
      <c r="G1291"/>
      <c r="H1291"/>
      <c r="I1291"/>
      <c r="J1291"/>
      <c r="L1291"/>
      <c r="M1291"/>
      <c r="N1291"/>
      <c r="O1291" s="59"/>
      <c r="P1291" s="59"/>
    </row>
    <row r="1292" spans="2:24">
      <c r="D1292"/>
      <c r="E1292"/>
      <c r="F1292"/>
      <c r="G1292"/>
      <c r="H1292"/>
      <c r="I1292"/>
      <c r="J1292"/>
      <c r="L1292"/>
      <c r="M1292"/>
      <c r="N1292"/>
      <c r="O1292" s="59"/>
      <c r="P1292" s="59"/>
    </row>
    <row r="1293" spans="2:24">
      <c r="D1293"/>
      <c r="E1293"/>
      <c r="F1293"/>
      <c r="G1293"/>
      <c r="H1293"/>
      <c r="I1293"/>
      <c r="J1293"/>
      <c r="L1293"/>
      <c r="M1293"/>
      <c r="N1293"/>
      <c r="O1293" s="59"/>
      <c r="P1293" s="59"/>
    </row>
    <row r="1294" spans="2:24">
      <c r="D1294"/>
      <c r="E1294"/>
      <c r="F1294"/>
      <c r="G1294"/>
      <c r="H1294"/>
      <c r="I1294"/>
      <c r="J1294"/>
      <c r="L1294"/>
      <c r="M1294"/>
      <c r="N1294"/>
      <c r="O1294" s="59"/>
      <c r="P1294" s="59"/>
    </row>
    <row r="1295" spans="2:24">
      <c r="D1295"/>
      <c r="E1295"/>
      <c r="F1295"/>
      <c r="G1295"/>
      <c r="H1295"/>
      <c r="I1295"/>
      <c r="J1295"/>
      <c r="L1295"/>
      <c r="M1295"/>
      <c r="N1295"/>
      <c r="O1295" s="59"/>
      <c r="P1295" s="59"/>
    </row>
    <row r="1296" spans="2:24">
      <c r="D1296"/>
      <c r="E1296"/>
      <c r="F1296"/>
      <c r="G1296"/>
      <c r="H1296"/>
      <c r="I1296"/>
      <c r="J1296"/>
      <c r="L1296"/>
      <c r="M1296"/>
      <c r="N1296"/>
      <c r="O1296" s="59"/>
      <c r="P1296" s="59"/>
    </row>
    <row r="1297" spans="4:16">
      <c r="D1297"/>
      <c r="E1297"/>
      <c r="F1297"/>
      <c r="G1297"/>
      <c r="H1297"/>
      <c r="I1297"/>
      <c r="J1297"/>
      <c r="L1297"/>
      <c r="M1297"/>
      <c r="N1297"/>
      <c r="O1297" s="59"/>
      <c r="P1297" s="59"/>
    </row>
    <row r="1298" spans="4:16">
      <c r="D1298"/>
      <c r="E1298"/>
      <c r="F1298"/>
      <c r="G1298"/>
      <c r="H1298"/>
      <c r="I1298"/>
      <c r="J1298"/>
      <c r="L1298"/>
      <c r="M1298"/>
      <c r="N1298"/>
      <c r="O1298" s="59"/>
      <c r="P1298" s="59"/>
    </row>
    <row r="1299" spans="4:16">
      <c r="D1299"/>
      <c r="E1299"/>
      <c r="F1299"/>
      <c r="G1299"/>
      <c r="H1299"/>
      <c r="I1299"/>
      <c r="J1299"/>
      <c r="L1299"/>
      <c r="M1299"/>
      <c r="N1299"/>
      <c r="O1299" s="59"/>
      <c r="P1299" s="59"/>
    </row>
    <row r="1300" spans="4:16">
      <c r="D1300"/>
      <c r="E1300"/>
      <c r="F1300"/>
      <c r="G1300"/>
      <c r="H1300"/>
      <c r="I1300"/>
      <c r="J1300"/>
      <c r="L1300"/>
      <c r="M1300"/>
      <c r="N1300"/>
      <c r="O1300" s="59"/>
      <c r="P1300" s="59"/>
    </row>
    <row r="1301" spans="4:16">
      <c r="D1301"/>
      <c r="E1301"/>
      <c r="F1301"/>
      <c r="G1301"/>
      <c r="H1301"/>
      <c r="I1301"/>
      <c r="J1301"/>
      <c r="L1301"/>
      <c r="M1301"/>
      <c r="N1301"/>
      <c r="O1301" s="59"/>
      <c r="P1301" s="59"/>
    </row>
    <row r="1302" spans="4:16">
      <c r="D1302"/>
      <c r="E1302"/>
      <c r="F1302"/>
      <c r="G1302"/>
      <c r="H1302"/>
      <c r="I1302"/>
      <c r="J1302"/>
      <c r="L1302"/>
      <c r="M1302"/>
      <c r="N1302"/>
      <c r="O1302" s="59"/>
      <c r="P1302" s="59"/>
    </row>
    <row r="1303" spans="4:16">
      <c r="D1303"/>
      <c r="E1303"/>
      <c r="F1303"/>
      <c r="G1303"/>
      <c r="H1303"/>
      <c r="I1303"/>
      <c r="J1303"/>
      <c r="L1303"/>
      <c r="M1303"/>
      <c r="N1303"/>
      <c r="O1303" s="59"/>
      <c r="P1303" s="59"/>
    </row>
    <row r="1304" spans="4:16">
      <c r="D1304"/>
      <c r="E1304"/>
      <c r="F1304"/>
      <c r="G1304"/>
      <c r="H1304"/>
      <c r="I1304"/>
      <c r="J1304"/>
      <c r="L1304"/>
      <c r="M1304"/>
      <c r="N1304"/>
      <c r="O1304" s="59"/>
      <c r="P1304" s="59"/>
    </row>
    <row r="1305" spans="4:16">
      <c r="D1305"/>
      <c r="E1305"/>
      <c r="F1305"/>
      <c r="G1305"/>
      <c r="H1305"/>
      <c r="I1305"/>
      <c r="J1305"/>
      <c r="L1305"/>
      <c r="M1305"/>
      <c r="N1305"/>
      <c r="O1305" s="59"/>
      <c r="P1305" s="59"/>
    </row>
    <row r="1306" spans="4:16">
      <c r="D1306"/>
      <c r="E1306"/>
      <c r="F1306"/>
      <c r="G1306"/>
      <c r="H1306"/>
      <c r="I1306"/>
      <c r="J1306"/>
      <c r="L1306"/>
      <c r="M1306"/>
      <c r="N1306"/>
      <c r="O1306" s="59"/>
      <c r="P1306" s="59"/>
    </row>
    <row r="1307" spans="4:16">
      <c r="D1307"/>
      <c r="E1307"/>
      <c r="F1307"/>
      <c r="G1307"/>
      <c r="H1307"/>
      <c r="I1307"/>
      <c r="J1307"/>
      <c r="L1307"/>
      <c r="M1307"/>
      <c r="N1307"/>
      <c r="O1307" s="59"/>
      <c r="P1307" s="59"/>
    </row>
    <row r="1308" spans="4:16">
      <c r="D1308"/>
      <c r="E1308"/>
      <c r="F1308"/>
      <c r="G1308"/>
      <c r="H1308"/>
      <c r="I1308"/>
      <c r="J1308"/>
      <c r="L1308"/>
      <c r="M1308"/>
      <c r="N1308"/>
      <c r="O1308" s="59"/>
      <c r="P1308" s="59"/>
    </row>
    <row r="1309" spans="4:16">
      <c r="D1309"/>
      <c r="E1309"/>
      <c r="F1309"/>
      <c r="G1309"/>
      <c r="H1309"/>
      <c r="I1309"/>
      <c r="J1309"/>
      <c r="L1309"/>
      <c r="M1309"/>
      <c r="N1309"/>
      <c r="O1309" s="59"/>
      <c r="P1309" s="59"/>
    </row>
    <row r="1310" spans="4:16">
      <c r="D1310"/>
      <c r="E1310"/>
      <c r="F1310"/>
      <c r="G1310"/>
      <c r="H1310"/>
      <c r="I1310"/>
      <c r="J1310"/>
      <c r="L1310"/>
      <c r="M1310"/>
      <c r="N1310"/>
      <c r="O1310" s="59"/>
      <c r="P1310" s="59"/>
    </row>
    <row r="1311" spans="4:16">
      <c r="D1311"/>
      <c r="E1311"/>
      <c r="F1311"/>
      <c r="G1311"/>
      <c r="H1311"/>
      <c r="I1311"/>
      <c r="J1311"/>
      <c r="L1311"/>
      <c r="M1311"/>
      <c r="N1311"/>
      <c r="O1311" s="59"/>
      <c r="P1311" s="59"/>
    </row>
    <row r="1312" spans="4:16">
      <c r="D1312"/>
      <c r="E1312"/>
      <c r="F1312"/>
      <c r="G1312"/>
      <c r="H1312"/>
      <c r="I1312"/>
      <c r="J1312"/>
      <c r="L1312"/>
      <c r="M1312"/>
      <c r="N1312"/>
      <c r="O1312" s="59"/>
      <c r="P1312" s="59"/>
    </row>
    <row r="1313" spans="4:16">
      <c r="D1313"/>
      <c r="E1313"/>
      <c r="F1313"/>
      <c r="G1313"/>
      <c r="H1313"/>
      <c r="I1313"/>
      <c r="J1313"/>
      <c r="L1313"/>
      <c r="M1313"/>
      <c r="N1313"/>
      <c r="O1313" s="59"/>
      <c r="P1313" s="59"/>
    </row>
    <row r="1314" spans="4:16">
      <c r="D1314"/>
      <c r="E1314"/>
      <c r="F1314"/>
      <c r="G1314"/>
      <c r="H1314"/>
      <c r="I1314"/>
      <c r="J1314"/>
      <c r="L1314"/>
      <c r="M1314"/>
      <c r="N1314"/>
      <c r="O1314" s="59"/>
      <c r="P1314" s="59"/>
    </row>
    <row r="1315" spans="4:16">
      <c r="D1315"/>
      <c r="E1315"/>
      <c r="F1315"/>
      <c r="G1315"/>
      <c r="H1315"/>
      <c r="I1315"/>
      <c r="J1315"/>
      <c r="L1315"/>
      <c r="M1315"/>
      <c r="N1315"/>
      <c r="O1315" s="59"/>
      <c r="P1315" s="59"/>
    </row>
    <row r="1316" spans="4:16">
      <c r="D1316"/>
      <c r="E1316"/>
      <c r="F1316"/>
      <c r="G1316"/>
      <c r="H1316"/>
      <c r="I1316"/>
      <c r="J1316"/>
      <c r="L1316"/>
      <c r="M1316"/>
      <c r="N1316"/>
      <c r="O1316" s="59"/>
      <c r="P1316" s="59"/>
    </row>
    <row r="1317" spans="4:16">
      <c r="D1317"/>
      <c r="E1317"/>
      <c r="F1317"/>
      <c r="G1317"/>
      <c r="H1317"/>
      <c r="I1317"/>
      <c r="J1317"/>
      <c r="L1317"/>
      <c r="M1317"/>
      <c r="N1317"/>
      <c r="O1317" s="59"/>
      <c r="P1317" s="59"/>
    </row>
    <row r="1318" spans="4:16">
      <c r="D1318"/>
      <c r="E1318"/>
      <c r="F1318"/>
      <c r="G1318"/>
      <c r="H1318"/>
      <c r="I1318"/>
      <c r="J1318"/>
      <c r="L1318"/>
      <c r="M1318"/>
      <c r="N1318"/>
      <c r="O1318" s="59"/>
      <c r="P1318" s="59"/>
    </row>
    <row r="1319" spans="4:16">
      <c r="D1319"/>
      <c r="E1319"/>
      <c r="F1319"/>
      <c r="G1319"/>
      <c r="H1319"/>
      <c r="I1319"/>
      <c r="J1319"/>
      <c r="L1319"/>
      <c r="M1319"/>
      <c r="N1319"/>
      <c r="O1319" s="59"/>
      <c r="P1319" s="59"/>
    </row>
    <row r="1320" spans="4:16">
      <c r="D1320"/>
      <c r="E1320"/>
      <c r="F1320"/>
      <c r="G1320"/>
      <c r="H1320"/>
      <c r="I1320"/>
      <c r="J1320"/>
      <c r="L1320"/>
      <c r="M1320"/>
      <c r="N1320"/>
      <c r="O1320" s="59"/>
      <c r="P1320" s="59"/>
    </row>
    <row r="1321" spans="4:16">
      <c r="D1321"/>
      <c r="E1321"/>
      <c r="F1321"/>
      <c r="G1321"/>
      <c r="H1321"/>
      <c r="I1321"/>
      <c r="J1321"/>
      <c r="L1321"/>
      <c r="M1321"/>
      <c r="N1321"/>
      <c r="O1321" s="59"/>
      <c r="P1321" s="59"/>
    </row>
    <row r="1322" spans="4:16">
      <c r="D1322"/>
      <c r="E1322"/>
      <c r="F1322"/>
      <c r="G1322"/>
      <c r="H1322"/>
      <c r="I1322"/>
      <c r="J1322"/>
      <c r="L1322"/>
      <c r="M1322"/>
      <c r="N1322"/>
      <c r="O1322" s="59"/>
      <c r="P1322" s="59"/>
    </row>
    <row r="1323" spans="4:16">
      <c r="D1323"/>
      <c r="E1323"/>
      <c r="F1323"/>
      <c r="G1323"/>
      <c r="H1323"/>
      <c r="I1323"/>
      <c r="J1323"/>
      <c r="L1323"/>
      <c r="M1323"/>
      <c r="N1323"/>
      <c r="O1323" s="59"/>
      <c r="P1323" s="59"/>
    </row>
    <row r="1324" spans="4:16">
      <c r="D1324"/>
      <c r="E1324"/>
      <c r="F1324"/>
      <c r="G1324"/>
      <c r="H1324"/>
      <c r="I1324"/>
      <c r="J1324"/>
      <c r="L1324"/>
      <c r="M1324"/>
      <c r="N1324"/>
      <c r="O1324" s="59"/>
      <c r="P1324" s="59"/>
    </row>
    <row r="1325" spans="4:16">
      <c r="D1325"/>
      <c r="E1325"/>
      <c r="F1325"/>
      <c r="G1325"/>
      <c r="H1325"/>
      <c r="I1325"/>
      <c r="J1325"/>
      <c r="L1325"/>
      <c r="M1325"/>
      <c r="N1325"/>
      <c r="O1325" s="59"/>
      <c r="P1325" s="59"/>
    </row>
    <row r="1326" spans="4:16">
      <c r="D1326"/>
      <c r="E1326"/>
      <c r="F1326"/>
      <c r="G1326"/>
      <c r="H1326"/>
      <c r="I1326"/>
      <c r="J1326"/>
      <c r="L1326"/>
      <c r="M1326"/>
      <c r="N1326"/>
      <c r="O1326" s="59"/>
      <c r="P1326" s="59"/>
    </row>
    <row r="1327" spans="4:16">
      <c r="D1327"/>
      <c r="E1327"/>
      <c r="F1327"/>
      <c r="G1327"/>
      <c r="H1327"/>
      <c r="I1327"/>
      <c r="J1327"/>
      <c r="L1327"/>
      <c r="M1327"/>
      <c r="N1327"/>
      <c r="O1327" s="59"/>
      <c r="P1327" s="59"/>
    </row>
    <row r="1328" spans="4:16">
      <c r="D1328"/>
      <c r="E1328"/>
      <c r="F1328"/>
      <c r="G1328"/>
      <c r="H1328"/>
      <c r="I1328"/>
      <c r="J1328"/>
      <c r="L1328"/>
      <c r="M1328"/>
      <c r="N1328"/>
      <c r="O1328" s="59"/>
      <c r="P1328" s="59"/>
    </row>
    <row r="1329" spans="4:16">
      <c r="D1329"/>
      <c r="E1329"/>
      <c r="F1329"/>
      <c r="G1329"/>
      <c r="H1329"/>
      <c r="I1329"/>
      <c r="J1329"/>
      <c r="L1329"/>
      <c r="M1329"/>
      <c r="N1329"/>
      <c r="O1329" s="59"/>
      <c r="P1329" s="59"/>
    </row>
    <row r="1330" spans="4:16">
      <c r="D1330"/>
      <c r="E1330"/>
      <c r="F1330"/>
      <c r="G1330"/>
      <c r="H1330"/>
      <c r="I1330"/>
      <c r="J1330"/>
      <c r="L1330"/>
      <c r="M1330"/>
      <c r="N1330"/>
      <c r="O1330" s="59"/>
      <c r="P1330" s="59"/>
    </row>
    <row r="1331" spans="4:16">
      <c r="D1331"/>
      <c r="E1331"/>
      <c r="F1331"/>
      <c r="G1331"/>
      <c r="H1331"/>
      <c r="I1331"/>
      <c r="J1331"/>
      <c r="L1331"/>
      <c r="M1331"/>
      <c r="N1331"/>
      <c r="O1331" s="59"/>
      <c r="P1331" s="59"/>
    </row>
    <row r="1332" spans="4:16">
      <c r="D1332"/>
      <c r="E1332"/>
      <c r="F1332"/>
      <c r="G1332"/>
      <c r="H1332"/>
      <c r="I1332"/>
      <c r="J1332"/>
      <c r="L1332"/>
      <c r="M1332"/>
      <c r="N1332"/>
      <c r="O1332" s="59"/>
      <c r="P1332" s="59"/>
    </row>
    <row r="1333" spans="4:16">
      <c r="D1333"/>
      <c r="E1333"/>
      <c r="F1333"/>
      <c r="G1333"/>
      <c r="H1333"/>
      <c r="I1333"/>
      <c r="J1333"/>
      <c r="L1333"/>
      <c r="M1333"/>
      <c r="N1333"/>
      <c r="O1333" s="59"/>
      <c r="P1333" s="59"/>
    </row>
    <row r="1334" spans="4:16">
      <c r="D1334"/>
      <c r="E1334"/>
      <c r="F1334"/>
      <c r="G1334"/>
      <c r="H1334"/>
      <c r="I1334"/>
      <c r="J1334"/>
      <c r="L1334"/>
      <c r="M1334"/>
      <c r="N1334"/>
      <c r="O1334" s="59"/>
      <c r="P1334" s="59"/>
    </row>
    <row r="1335" spans="4:16">
      <c r="D1335"/>
      <c r="E1335"/>
      <c r="F1335"/>
      <c r="G1335"/>
      <c r="H1335"/>
      <c r="I1335"/>
      <c r="J1335"/>
      <c r="L1335"/>
      <c r="M1335"/>
      <c r="N1335"/>
      <c r="O1335" s="59"/>
      <c r="P1335" s="59"/>
    </row>
    <row r="1336" spans="4:16">
      <c r="D1336"/>
      <c r="E1336"/>
      <c r="F1336"/>
      <c r="G1336"/>
      <c r="H1336"/>
      <c r="I1336"/>
      <c r="J1336"/>
      <c r="L1336"/>
      <c r="M1336"/>
      <c r="N1336"/>
      <c r="O1336" s="59"/>
      <c r="P1336" s="59"/>
    </row>
    <row r="1337" spans="4:16">
      <c r="D1337"/>
      <c r="E1337"/>
      <c r="F1337"/>
      <c r="G1337"/>
      <c r="H1337"/>
      <c r="I1337"/>
      <c r="J1337"/>
      <c r="L1337"/>
      <c r="M1337"/>
      <c r="N1337"/>
      <c r="O1337" s="59"/>
      <c r="P1337" s="59"/>
    </row>
    <row r="1338" spans="4:16">
      <c r="D1338"/>
      <c r="E1338"/>
      <c r="F1338"/>
      <c r="G1338"/>
      <c r="H1338"/>
      <c r="I1338"/>
      <c r="J1338"/>
      <c r="L1338"/>
      <c r="M1338"/>
      <c r="N1338"/>
      <c r="O1338" s="59"/>
      <c r="P1338" s="59"/>
    </row>
    <row r="1339" spans="4:16">
      <c r="D1339"/>
      <c r="E1339"/>
      <c r="F1339"/>
      <c r="G1339"/>
      <c r="H1339"/>
      <c r="I1339"/>
      <c r="J1339"/>
      <c r="L1339"/>
      <c r="M1339"/>
      <c r="N1339"/>
      <c r="O1339" s="59"/>
      <c r="P1339" s="59"/>
    </row>
    <row r="1340" spans="4:16">
      <c r="D1340"/>
      <c r="E1340"/>
      <c r="F1340"/>
      <c r="G1340"/>
      <c r="H1340"/>
      <c r="I1340"/>
      <c r="J1340"/>
      <c r="L1340"/>
      <c r="M1340"/>
      <c r="N1340"/>
      <c r="O1340" s="59"/>
      <c r="P1340" s="59"/>
    </row>
    <row r="1341" spans="4:16">
      <c r="D1341"/>
      <c r="E1341"/>
      <c r="F1341"/>
      <c r="G1341"/>
      <c r="H1341"/>
      <c r="I1341"/>
      <c r="J1341"/>
      <c r="L1341"/>
      <c r="M1341"/>
      <c r="N1341"/>
      <c r="O1341" s="59"/>
      <c r="P1341" s="59"/>
    </row>
    <row r="1342" spans="4:16">
      <c r="D1342"/>
      <c r="E1342"/>
      <c r="F1342"/>
      <c r="G1342"/>
      <c r="H1342"/>
      <c r="I1342"/>
      <c r="J1342"/>
      <c r="L1342"/>
      <c r="M1342"/>
      <c r="N1342"/>
      <c r="O1342" s="59"/>
      <c r="P1342" s="59"/>
    </row>
    <row r="1343" spans="4:16">
      <c r="D1343"/>
      <c r="E1343"/>
      <c r="F1343"/>
      <c r="G1343"/>
      <c r="H1343"/>
      <c r="I1343"/>
      <c r="J1343"/>
      <c r="L1343"/>
      <c r="M1343"/>
      <c r="N1343"/>
      <c r="O1343" s="59"/>
      <c r="P1343" s="59"/>
    </row>
    <row r="1344" spans="4:16">
      <c r="D1344"/>
      <c r="E1344"/>
      <c r="F1344"/>
      <c r="G1344"/>
      <c r="H1344"/>
      <c r="I1344"/>
      <c r="J1344"/>
      <c r="L1344"/>
      <c r="M1344"/>
      <c r="N1344"/>
      <c r="O1344" s="59"/>
      <c r="P1344" s="59"/>
    </row>
    <row r="1345" spans="4:16">
      <c r="D1345"/>
      <c r="E1345"/>
      <c r="F1345"/>
      <c r="G1345"/>
      <c r="H1345"/>
      <c r="I1345"/>
      <c r="J1345"/>
      <c r="L1345"/>
      <c r="M1345"/>
      <c r="N1345"/>
      <c r="O1345" s="59"/>
      <c r="P1345" s="59"/>
    </row>
    <row r="1346" spans="4:16">
      <c r="D1346"/>
      <c r="E1346"/>
      <c r="F1346"/>
      <c r="G1346"/>
      <c r="H1346"/>
      <c r="I1346"/>
      <c r="J1346"/>
      <c r="L1346"/>
      <c r="M1346"/>
      <c r="N1346"/>
      <c r="O1346" s="59"/>
      <c r="P1346" s="59"/>
    </row>
    <row r="1347" spans="4:16">
      <c r="D1347"/>
      <c r="E1347"/>
      <c r="F1347"/>
      <c r="G1347"/>
      <c r="H1347"/>
      <c r="I1347"/>
      <c r="J1347"/>
      <c r="L1347"/>
      <c r="M1347"/>
      <c r="N1347"/>
      <c r="O1347" s="59"/>
      <c r="P1347" s="59"/>
    </row>
    <row r="1348" spans="4:16">
      <c r="D1348"/>
      <c r="E1348"/>
      <c r="F1348"/>
      <c r="G1348"/>
      <c r="H1348"/>
      <c r="I1348"/>
      <c r="J1348"/>
      <c r="L1348"/>
      <c r="M1348"/>
      <c r="N1348"/>
      <c r="O1348" s="59"/>
      <c r="P1348" s="59"/>
    </row>
    <row r="1349" spans="4:16">
      <c r="D1349"/>
      <c r="E1349"/>
      <c r="F1349"/>
      <c r="G1349"/>
      <c r="H1349"/>
      <c r="I1349"/>
      <c r="J1349"/>
      <c r="L1349"/>
      <c r="M1349"/>
      <c r="N1349"/>
      <c r="O1349" s="59"/>
      <c r="P1349" s="59"/>
    </row>
    <row r="1350" spans="4:16">
      <c r="D1350"/>
      <c r="E1350"/>
      <c r="F1350"/>
      <c r="G1350"/>
      <c r="H1350"/>
      <c r="I1350"/>
      <c r="J1350"/>
      <c r="L1350"/>
      <c r="M1350"/>
      <c r="N1350"/>
      <c r="O1350" s="59"/>
      <c r="P1350" s="59"/>
    </row>
    <row r="1351" spans="4:16">
      <c r="D1351"/>
      <c r="E1351"/>
      <c r="F1351"/>
      <c r="G1351"/>
      <c r="H1351"/>
      <c r="I1351"/>
      <c r="J1351"/>
      <c r="L1351"/>
      <c r="M1351"/>
      <c r="N1351"/>
      <c r="O1351" s="59"/>
      <c r="P1351" s="59"/>
    </row>
    <row r="1352" spans="4:16">
      <c r="D1352"/>
      <c r="E1352"/>
      <c r="F1352"/>
      <c r="G1352"/>
      <c r="H1352"/>
      <c r="I1352"/>
      <c r="J1352"/>
      <c r="L1352"/>
      <c r="M1352"/>
      <c r="N1352"/>
      <c r="O1352" s="59"/>
      <c r="P1352" s="59"/>
    </row>
    <row r="1353" spans="4:16">
      <c r="D1353"/>
      <c r="E1353"/>
      <c r="F1353"/>
      <c r="G1353"/>
      <c r="H1353"/>
      <c r="I1353"/>
      <c r="J1353"/>
      <c r="L1353"/>
      <c r="M1353"/>
      <c r="N1353"/>
      <c r="O1353" s="59"/>
      <c r="P1353" s="59"/>
    </row>
    <row r="1354" spans="4:16">
      <c r="D1354"/>
      <c r="E1354"/>
      <c r="F1354"/>
      <c r="G1354"/>
      <c r="H1354"/>
      <c r="I1354"/>
      <c r="J1354"/>
      <c r="L1354"/>
      <c r="M1354"/>
      <c r="N1354"/>
      <c r="O1354" s="59"/>
      <c r="P1354" s="59"/>
    </row>
    <row r="1355" spans="4:16">
      <c r="D1355"/>
      <c r="E1355"/>
      <c r="F1355"/>
      <c r="G1355"/>
      <c r="H1355"/>
      <c r="I1355"/>
      <c r="J1355"/>
      <c r="L1355"/>
      <c r="M1355"/>
      <c r="N1355"/>
      <c r="O1355" s="59"/>
      <c r="P1355" s="59"/>
    </row>
    <row r="1356" spans="4:16">
      <c r="D1356"/>
      <c r="E1356"/>
      <c r="F1356"/>
      <c r="G1356"/>
      <c r="H1356"/>
      <c r="I1356"/>
      <c r="J1356"/>
      <c r="L1356"/>
      <c r="M1356"/>
      <c r="N1356"/>
      <c r="O1356" s="59"/>
      <c r="P1356" s="59"/>
    </row>
    <row r="1357" spans="4:16">
      <c r="D1357"/>
      <c r="E1357"/>
      <c r="F1357"/>
      <c r="G1357"/>
      <c r="H1357"/>
      <c r="I1357"/>
      <c r="J1357"/>
      <c r="L1357"/>
      <c r="M1357"/>
      <c r="N1357"/>
      <c r="O1357" s="59"/>
      <c r="P1357" s="59"/>
    </row>
    <row r="1358" spans="4:16">
      <c r="D1358"/>
      <c r="E1358"/>
      <c r="F1358"/>
      <c r="G1358"/>
      <c r="H1358"/>
      <c r="I1358"/>
      <c r="J1358"/>
      <c r="L1358"/>
      <c r="M1358"/>
      <c r="N1358"/>
      <c r="O1358" s="59"/>
      <c r="P1358" s="59"/>
    </row>
    <row r="1359" spans="4:16">
      <c r="D1359"/>
      <c r="E1359"/>
      <c r="F1359"/>
      <c r="G1359"/>
      <c r="H1359"/>
      <c r="I1359"/>
      <c r="J1359"/>
      <c r="L1359"/>
      <c r="M1359"/>
      <c r="N1359"/>
      <c r="O1359" s="59"/>
      <c r="P1359" s="59"/>
    </row>
    <row r="1360" spans="4:16">
      <c r="D1360"/>
      <c r="E1360"/>
      <c r="F1360"/>
      <c r="G1360"/>
      <c r="H1360"/>
      <c r="I1360"/>
      <c r="J1360"/>
      <c r="L1360"/>
      <c r="M1360"/>
      <c r="N1360"/>
      <c r="O1360" s="59"/>
      <c r="P1360" s="59"/>
    </row>
    <row r="1361" spans="4:16">
      <c r="D1361"/>
      <c r="E1361"/>
      <c r="F1361"/>
      <c r="G1361"/>
      <c r="H1361"/>
      <c r="I1361"/>
      <c r="J1361"/>
      <c r="L1361"/>
      <c r="M1361"/>
      <c r="N1361"/>
      <c r="O1361" s="59"/>
      <c r="P1361" s="59"/>
    </row>
    <row r="1362" spans="4:16">
      <c r="D1362"/>
      <c r="E1362"/>
      <c r="F1362"/>
      <c r="G1362"/>
      <c r="H1362"/>
      <c r="I1362"/>
      <c r="J1362"/>
      <c r="L1362"/>
      <c r="M1362"/>
      <c r="N1362"/>
      <c r="O1362" s="59"/>
      <c r="P1362" s="59"/>
    </row>
    <row r="1363" spans="4:16">
      <c r="D1363"/>
      <c r="E1363"/>
      <c r="F1363"/>
      <c r="G1363"/>
      <c r="H1363"/>
      <c r="I1363"/>
      <c r="J1363"/>
      <c r="L1363"/>
      <c r="M1363"/>
      <c r="N1363"/>
      <c r="O1363" s="59"/>
      <c r="P1363" s="59"/>
    </row>
    <row r="1364" spans="4:16">
      <c r="D1364"/>
      <c r="E1364"/>
      <c r="F1364"/>
      <c r="G1364"/>
      <c r="H1364"/>
      <c r="I1364"/>
      <c r="J1364"/>
      <c r="L1364"/>
      <c r="M1364"/>
      <c r="N1364"/>
      <c r="O1364" s="59"/>
      <c r="P1364" s="59"/>
    </row>
    <row r="1365" spans="4:16">
      <c r="D1365"/>
      <c r="E1365"/>
      <c r="F1365"/>
      <c r="G1365"/>
      <c r="H1365"/>
      <c r="I1365"/>
      <c r="J1365"/>
      <c r="L1365"/>
      <c r="M1365"/>
      <c r="N1365"/>
      <c r="O1365" s="59"/>
      <c r="P1365" s="59"/>
    </row>
    <row r="1366" spans="4:16">
      <c r="D1366"/>
      <c r="E1366"/>
      <c r="F1366"/>
      <c r="G1366"/>
      <c r="H1366"/>
      <c r="I1366"/>
      <c r="J1366"/>
      <c r="L1366"/>
      <c r="M1366"/>
      <c r="N1366"/>
      <c r="O1366" s="59"/>
      <c r="P1366" s="59"/>
    </row>
    <row r="1367" spans="4:16">
      <c r="D1367"/>
      <c r="E1367"/>
      <c r="F1367"/>
      <c r="G1367"/>
      <c r="H1367"/>
      <c r="I1367"/>
      <c r="J1367"/>
      <c r="L1367"/>
      <c r="M1367"/>
      <c r="N1367"/>
      <c r="O1367" s="59"/>
      <c r="P1367" s="59"/>
    </row>
    <row r="1368" spans="4:16">
      <c r="D1368"/>
      <c r="E1368"/>
      <c r="F1368"/>
      <c r="G1368"/>
      <c r="H1368"/>
      <c r="I1368"/>
      <c r="J1368"/>
      <c r="L1368"/>
      <c r="M1368"/>
      <c r="N1368"/>
      <c r="O1368" s="59"/>
      <c r="P1368" s="59"/>
    </row>
    <row r="1369" spans="4:16">
      <c r="D1369"/>
      <c r="E1369"/>
      <c r="F1369"/>
      <c r="G1369"/>
      <c r="H1369"/>
      <c r="I1369"/>
      <c r="J1369"/>
      <c r="L1369"/>
      <c r="M1369"/>
      <c r="N1369"/>
      <c r="O1369" s="59"/>
      <c r="P1369" s="59"/>
    </row>
    <row r="1370" spans="4:16">
      <c r="D1370"/>
      <c r="E1370"/>
      <c r="F1370"/>
      <c r="G1370"/>
      <c r="H1370"/>
      <c r="I1370"/>
      <c r="J1370"/>
      <c r="L1370"/>
      <c r="M1370"/>
      <c r="N1370"/>
      <c r="O1370" s="59"/>
      <c r="P1370" s="59"/>
    </row>
    <row r="1371" spans="4:16">
      <c r="D1371"/>
      <c r="E1371"/>
      <c r="F1371"/>
      <c r="G1371"/>
      <c r="H1371"/>
      <c r="I1371"/>
      <c r="J1371"/>
      <c r="L1371"/>
      <c r="M1371"/>
      <c r="N1371"/>
      <c r="O1371" s="59"/>
      <c r="P1371" s="59"/>
    </row>
    <row r="1372" spans="4:16">
      <c r="D1372"/>
      <c r="E1372"/>
      <c r="F1372"/>
      <c r="G1372"/>
      <c r="H1372"/>
      <c r="I1372"/>
      <c r="J1372"/>
      <c r="L1372"/>
      <c r="M1372"/>
      <c r="N1372"/>
      <c r="O1372" s="59"/>
      <c r="P1372" s="59"/>
    </row>
    <row r="1373" spans="4:16">
      <c r="D1373"/>
      <c r="E1373"/>
      <c r="F1373"/>
      <c r="G1373"/>
      <c r="H1373"/>
      <c r="I1373"/>
      <c r="J1373"/>
      <c r="L1373"/>
      <c r="M1373"/>
      <c r="N1373"/>
      <c r="O1373" s="59"/>
      <c r="P1373" s="59"/>
    </row>
    <row r="1374" spans="4:16">
      <c r="D1374"/>
      <c r="E1374"/>
      <c r="F1374"/>
      <c r="G1374"/>
      <c r="H1374"/>
      <c r="I1374"/>
      <c r="J1374"/>
      <c r="L1374"/>
      <c r="M1374"/>
      <c r="N1374"/>
      <c r="O1374" s="59"/>
      <c r="P1374" s="59"/>
    </row>
    <row r="1375" spans="4:16">
      <c r="D1375"/>
      <c r="E1375"/>
      <c r="F1375"/>
      <c r="G1375"/>
      <c r="H1375"/>
      <c r="I1375"/>
      <c r="J1375"/>
      <c r="L1375"/>
      <c r="M1375"/>
      <c r="N1375"/>
      <c r="O1375" s="59"/>
      <c r="P1375" s="59"/>
    </row>
    <row r="1376" spans="4:16">
      <c r="D1376"/>
      <c r="E1376"/>
      <c r="F1376"/>
      <c r="G1376"/>
      <c r="H1376"/>
      <c r="I1376"/>
      <c r="J1376"/>
      <c r="L1376"/>
      <c r="M1376"/>
      <c r="N1376"/>
      <c r="O1376" s="59"/>
      <c r="P1376" s="59"/>
    </row>
    <row r="1377" spans="4:16">
      <c r="D1377"/>
      <c r="E1377"/>
      <c r="F1377"/>
      <c r="G1377"/>
      <c r="H1377"/>
      <c r="I1377"/>
      <c r="J1377"/>
      <c r="L1377"/>
      <c r="M1377"/>
      <c r="N1377"/>
      <c r="O1377" s="59"/>
      <c r="P1377" s="59"/>
    </row>
    <row r="1378" spans="4:16">
      <c r="D1378"/>
      <c r="E1378"/>
      <c r="F1378"/>
      <c r="G1378"/>
      <c r="H1378"/>
      <c r="I1378"/>
      <c r="J1378"/>
      <c r="L1378"/>
      <c r="M1378"/>
      <c r="N1378"/>
      <c r="O1378" s="59"/>
      <c r="P1378" s="59"/>
    </row>
    <row r="1379" spans="4:16">
      <c r="D1379"/>
      <c r="E1379"/>
      <c r="F1379"/>
      <c r="G1379"/>
      <c r="H1379"/>
      <c r="I1379"/>
      <c r="J1379"/>
      <c r="L1379"/>
      <c r="M1379"/>
      <c r="N1379"/>
      <c r="O1379" s="59"/>
      <c r="P1379" s="59"/>
    </row>
    <row r="1380" spans="4:16">
      <c r="D1380"/>
      <c r="E1380"/>
      <c r="F1380"/>
      <c r="G1380"/>
      <c r="H1380"/>
      <c r="I1380"/>
      <c r="J1380"/>
      <c r="L1380"/>
      <c r="M1380"/>
      <c r="N1380"/>
      <c r="O1380" s="59"/>
      <c r="P1380" s="59"/>
    </row>
    <row r="1381" spans="4:16">
      <c r="D1381"/>
      <c r="E1381"/>
      <c r="F1381"/>
      <c r="G1381"/>
      <c r="H1381"/>
      <c r="I1381"/>
      <c r="J1381"/>
      <c r="L1381"/>
      <c r="M1381"/>
      <c r="N1381"/>
      <c r="O1381" s="59"/>
      <c r="P1381" s="59"/>
    </row>
    <row r="1382" spans="4:16">
      <c r="D1382"/>
      <c r="E1382"/>
      <c r="F1382"/>
      <c r="G1382"/>
      <c r="H1382"/>
      <c r="I1382"/>
      <c r="J1382"/>
      <c r="L1382"/>
      <c r="M1382"/>
      <c r="N1382"/>
      <c r="O1382" s="59"/>
      <c r="P1382" s="59"/>
    </row>
    <row r="1383" spans="4:16">
      <c r="D1383"/>
      <c r="E1383"/>
      <c r="F1383"/>
      <c r="G1383"/>
      <c r="H1383"/>
      <c r="I1383"/>
      <c r="J1383"/>
      <c r="L1383"/>
      <c r="M1383"/>
      <c r="N1383"/>
      <c r="O1383" s="59"/>
      <c r="P1383" s="59"/>
    </row>
    <row r="1384" spans="4:16">
      <c r="D1384"/>
      <c r="E1384"/>
      <c r="F1384"/>
      <c r="G1384"/>
      <c r="H1384"/>
      <c r="I1384"/>
      <c r="J1384"/>
      <c r="L1384"/>
      <c r="M1384"/>
      <c r="N1384"/>
      <c r="O1384" s="59"/>
      <c r="P1384" s="59"/>
    </row>
    <row r="1385" spans="4:16">
      <c r="D1385"/>
      <c r="E1385"/>
      <c r="F1385"/>
      <c r="G1385"/>
      <c r="H1385"/>
      <c r="I1385"/>
      <c r="J1385"/>
      <c r="L1385"/>
      <c r="M1385"/>
      <c r="N1385"/>
      <c r="O1385" s="59"/>
      <c r="P1385" s="59"/>
    </row>
    <row r="1386" spans="4:16">
      <c r="D1386"/>
      <c r="E1386"/>
      <c r="F1386"/>
      <c r="G1386"/>
      <c r="H1386"/>
      <c r="I1386"/>
      <c r="J1386"/>
      <c r="L1386"/>
      <c r="M1386"/>
      <c r="N1386"/>
      <c r="O1386" s="59"/>
      <c r="P1386" s="59"/>
    </row>
    <row r="1387" spans="4:16">
      <c r="D1387"/>
      <c r="E1387"/>
      <c r="F1387"/>
      <c r="G1387"/>
      <c r="H1387"/>
      <c r="I1387"/>
      <c r="J1387"/>
      <c r="L1387"/>
      <c r="M1387"/>
      <c r="N1387"/>
      <c r="O1387" s="59"/>
      <c r="P1387" s="59"/>
    </row>
    <row r="1388" spans="4:16">
      <c r="D1388"/>
      <c r="E1388"/>
      <c r="F1388"/>
      <c r="G1388"/>
      <c r="H1388"/>
      <c r="I1388"/>
      <c r="J1388"/>
      <c r="L1388"/>
      <c r="M1388"/>
      <c r="N1388"/>
      <c r="O1388" s="59"/>
      <c r="P1388" s="59"/>
    </row>
    <row r="1389" spans="4:16">
      <c r="D1389"/>
      <c r="E1389"/>
      <c r="F1389"/>
      <c r="G1389"/>
      <c r="H1389"/>
      <c r="I1389"/>
      <c r="J1389"/>
      <c r="L1389"/>
      <c r="M1389"/>
      <c r="N1389"/>
      <c r="O1389" s="59"/>
      <c r="P1389" s="59"/>
    </row>
    <row r="1390" spans="4:16">
      <c r="D1390"/>
      <c r="E1390"/>
      <c r="F1390"/>
      <c r="G1390"/>
      <c r="H1390"/>
      <c r="I1390"/>
      <c r="J1390"/>
      <c r="L1390"/>
      <c r="M1390"/>
      <c r="N1390"/>
      <c r="O1390" s="59"/>
      <c r="P1390" s="59"/>
    </row>
    <row r="1391" spans="4:16">
      <c r="D1391"/>
      <c r="E1391"/>
      <c r="F1391"/>
      <c r="G1391"/>
      <c r="H1391"/>
      <c r="I1391"/>
      <c r="J1391"/>
      <c r="L1391"/>
      <c r="M1391"/>
      <c r="N1391"/>
      <c r="O1391" s="59"/>
      <c r="P1391" s="59"/>
    </row>
    <row r="1392" spans="4:16">
      <c r="D1392"/>
      <c r="E1392"/>
      <c r="F1392"/>
      <c r="G1392"/>
      <c r="H1392"/>
      <c r="I1392"/>
      <c r="J1392"/>
      <c r="L1392"/>
      <c r="M1392"/>
      <c r="N1392"/>
      <c r="O1392" s="59"/>
      <c r="P1392" s="59"/>
    </row>
    <row r="1393" spans="4:16">
      <c r="D1393"/>
      <c r="E1393"/>
      <c r="F1393"/>
      <c r="G1393"/>
      <c r="H1393"/>
      <c r="I1393"/>
      <c r="J1393"/>
      <c r="L1393"/>
      <c r="M1393"/>
      <c r="N1393"/>
      <c r="O1393" s="59"/>
      <c r="P1393" s="59"/>
    </row>
    <row r="1394" spans="4:16">
      <c r="D1394"/>
      <c r="E1394"/>
      <c r="F1394"/>
      <c r="G1394"/>
      <c r="H1394"/>
      <c r="I1394"/>
      <c r="J1394"/>
      <c r="L1394"/>
      <c r="M1394"/>
      <c r="N1394"/>
      <c r="O1394" s="59"/>
      <c r="P1394" s="59"/>
    </row>
    <row r="1395" spans="4:16">
      <c r="D1395"/>
      <c r="E1395"/>
      <c r="F1395"/>
      <c r="G1395"/>
      <c r="H1395"/>
      <c r="I1395"/>
      <c r="J1395"/>
      <c r="L1395"/>
      <c r="M1395"/>
      <c r="N1395"/>
      <c r="O1395" s="59"/>
      <c r="P1395" s="59"/>
    </row>
    <row r="1396" spans="4:16">
      <c r="D1396"/>
      <c r="E1396"/>
      <c r="F1396"/>
      <c r="G1396"/>
      <c r="H1396"/>
      <c r="I1396"/>
      <c r="J1396"/>
      <c r="L1396"/>
      <c r="M1396"/>
      <c r="N1396"/>
      <c r="O1396" s="59"/>
      <c r="P1396" s="59"/>
    </row>
    <row r="1397" spans="4:16">
      <c r="D1397"/>
      <c r="E1397"/>
      <c r="F1397"/>
      <c r="G1397"/>
      <c r="H1397"/>
      <c r="I1397"/>
      <c r="J1397"/>
      <c r="L1397"/>
      <c r="M1397"/>
      <c r="N1397"/>
      <c r="O1397" s="59"/>
      <c r="P1397" s="59"/>
    </row>
    <row r="1398" spans="4:16">
      <c r="D1398"/>
      <c r="E1398"/>
      <c r="F1398"/>
      <c r="G1398"/>
      <c r="H1398"/>
      <c r="I1398"/>
      <c r="J1398"/>
      <c r="L1398"/>
      <c r="M1398"/>
      <c r="N1398"/>
      <c r="O1398" s="59"/>
      <c r="P1398" s="59"/>
    </row>
    <row r="1399" spans="4:16">
      <c r="D1399"/>
      <c r="E1399"/>
      <c r="F1399"/>
      <c r="G1399"/>
      <c r="H1399"/>
      <c r="I1399"/>
      <c r="J1399"/>
      <c r="L1399"/>
      <c r="M1399"/>
      <c r="N1399"/>
      <c r="O1399" s="59"/>
      <c r="P1399" s="59"/>
    </row>
    <row r="1400" spans="4:16">
      <c r="D1400"/>
      <c r="E1400"/>
      <c r="F1400"/>
      <c r="G1400"/>
      <c r="H1400"/>
      <c r="I1400"/>
      <c r="J1400"/>
      <c r="L1400"/>
      <c r="M1400"/>
      <c r="N1400"/>
      <c r="O1400" s="59"/>
      <c r="P1400" s="59"/>
    </row>
    <row r="1401" spans="4:16">
      <c r="D1401"/>
      <c r="E1401"/>
      <c r="F1401"/>
      <c r="G1401"/>
      <c r="H1401"/>
      <c r="I1401"/>
      <c r="J1401"/>
      <c r="L1401"/>
      <c r="M1401"/>
      <c r="N1401"/>
      <c r="O1401" s="59"/>
      <c r="P1401" s="59"/>
    </row>
    <row r="1402" spans="4:16">
      <c r="D1402"/>
      <c r="E1402"/>
      <c r="F1402"/>
      <c r="G1402"/>
      <c r="H1402"/>
      <c r="I1402"/>
      <c r="J1402"/>
      <c r="L1402"/>
      <c r="M1402"/>
      <c r="N1402"/>
      <c r="O1402" s="59"/>
      <c r="P1402" s="59"/>
    </row>
    <row r="1403" spans="4:16">
      <c r="D1403"/>
      <c r="E1403"/>
      <c r="F1403"/>
      <c r="G1403"/>
      <c r="H1403"/>
      <c r="I1403"/>
      <c r="J1403"/>
      <c r="L1403"/>
      <c r="M1403"/>
      <c r="N1403"/>
      <c r="O1403" s="59"/>
      <c r="P1403" s="59"/>
    </row>
    <row r="1404" spans="4:16">
      <c r="D1404"/>
      <c r="E1404"/>
      <c r="F1404"/>
      <c r="G1404"/>
      <c r="H1404"/>
      <c r="I1404"/>
      <c r="J1404"/>
      <c r="L1404"/>
      <c r="M1404"/>
      <c r="N1404"/>
      <c r="O1404" s="59"/>
      <c r="P1404" s="59"/>
    </row>
    <row r="1405" spans="4:16">
      <c r="D1405"/>
      <c r="E1405"/>
      <c r="F1405"/>
      <c r="G1405"/>
      <c r="H1405"/>
      <c r="I1405"/>
      <c r="J1405"/>
      <c r="L1405"/>
      <c r="M1405"/>
      <c r="N1405"/>
      <c r="O1405" s="59"/>
      <c r="P1405" s="59"/>
    </row>
    <row r="1406" spans="4:16">
      <c r="D1406"/>
      <c r="E1406"/>
      <c r="F1406"/>
      <c r="G1406"/>
      <c r="H1406"/>
      <c r="I1406"/>
      <c r="J1406"/>
      <c r="L1406"/>
      <c r="M1406"/>
      <c r="N1406"/>
      <c r="O1406" s="59"/>
      <c r="P1406" s="59"/>
    </row>
    <row r="1407" spans="4:16">
      <c r="D1407"/>
      <c r="E1407"/>
      <c r="F1407"/>
      <c r="G1407"/>
      <c r="H1407"/>
      <c r="I1407"/>
      <c r="J1407"/>
      <c r="L1407"/>
      <c r="M1407"/>
      <c r="N1407"/>
      <c r="O1407" s="59"/>
      <c r="P1407" s="59"/>
    </row>
    <row r="1408" spans="4:16">
      <c r="D1408"/>
      <c r="E1408"/>
      <c r="F1408"/>
      <c r="G1408"/>
      <c r="H1408"/>
      <c r="I1408"/>
      <c r="J1408"/>
      <c r="L1408"/>
      <c r="M1408"/>
      <c r="N1408"/>
      <c r="O1408" s="59"/>
      <c r="P1408" s="59"/>
    </row>
    <row r="1409" spans="4:16">
      <c r="D1409"/>
      <c r="E1409"/>
      <c r="F1409"/>
      <c r="G1409"/>
      <c r="H1409"/>
      <c r="I1409"/>
      <c r="J1409"/>
      <c r="L1409"/>
      <c r="M1409"/>
      <c r="N1409"/>
      <c r="O1409" s="59"/>
      <c r="P1409" s="59"/>
    </row>
    <row r="1410" spans="4:16">
      <c r="D1410"/>
      <c r="E1410"/>
      <c r="F1410"/>
      <c r="G1410"/>
      <c r="H1410"/>
      <c r="I1410"/>
      <c r="J1410"/>
      <c r="L1410"/>
      <c r="M1410"/>
      <c r="N1410"/>
      <c r="O1410" s="59"/>
      <c r="P1410" s="59"/>
    </row>
    <row r="1411" spans="4:16">
      <c r="D1411"/>
      <c r="E1411"/>
      <c r="F1411"/>
      <c r="G1411"/>
      <c r="H1411"/>
      <c r="I1411"/>
      <c r="J1411"/>
      <c r="L1411"/>
      <c r="M1411"/>
      <c r="N1411"/>
      <c r="O1411" s="59"/>
      <c r="P1411" s="59"/>
    </row>
    <row r="1412" spans="4:16">
      <c r="D1412"/>
      <c r="E1412"/>
      <c r="F1412"/>
      <c r="G1412"/>
      <c r="H1412"/>
      <c r="I1412"/>
      <c r="J1412"/>
      <c r="L1412"/>
      <c r="M1412"/>
      <c r="N1412"/>
      <c r="O1412" s="59"/>
      <c r="P1412" s="59"/>
    </row>
    <row r="1413" spans="4:16">
      <c r="D1413"/>
      <c r="E1413"/>
      <c r="F1413"/>
      <c r="G1413"/>
      <c r="H1413"/>
      <c r="I1413"/>
      <c r="J1413"/>
      <c r="L1413"/>
      <c r="M1413"/>
      <c r="N1413"/>
      <c r="O1413" s="59"/>
      <c r="P1413" s="59"/>
    </row>
    <row r="1414" spans="4:16">
      <c r="D1414"/>
      <c r="E1414"/>
      <c r="F1414"/>
      <c r="G1414"/>
      <c r="H1414"/>
      <c r="I1414"/>
      <c r="J1414"/>
      <c r="L1414"/>
      <c r="M1414"/>
      <c r="N1414"/>
      <c r="O1414" s="59"/>
      <c r="P1414" s="59"/>
    </row>
    <row r="1415" spans="4:16">
      <c r="D1415"/>
      <c r="E1415"/>
      <c r="F1415"/>
      <c r="G1415"/>
      <c r="H1415"/>
      <c r="I1415"/>
      <c r="J1415"/>
      <c r="L1415"/>
      <c r="M1415"/>
      <c r="N1415"/>
      <c r="O1415" s="59"/>
      <c r="P1415" s="59"/>
    </row>
    <row r="1416" spans="4:16">
      <c r="D1416"/>
      <c r="E1416"/>
      <c r="F1416"/>
      <c r="G1416"/>
      <c r="H1416"/>
      <c r="I1416"/>
      <c r="J1416"/>
      <c r="L1416"/>
      <c r="M1416"/>
      <c r="N1416"/>
      <c r="O1416" s="59"/>
      <c r="P1416" s="59"/>
    </row>
    <row r="1417" spans="4:16">
      <c r="D1417"/>
      <c r="E1417"/>
      <c r="F1417"/>
      <c r="G1417"/>
      <c r="H1417"/>
      <c r="I1417"/>
      <c r="J1417"/>
      <c r="L1417"/>
      <c r="M1417"/>
      <c r="N1417"/>
      <c r="O1417" s="59"/>
      <c r="P1417" s="59"/>
    </row>
    <row r="1418" spans="4:16">
      <c r="D1418"/>
      <c r="E1418"/>
      <c r="F1418"/>
      <c r="G1418"/>
      <c r="H1418"/>
      <c r="I1418"/>
      <c r="J1418"/>
      <c r="L1418"/>
      <c r="M1418"/>
      <c r="N1418"/>
      <c r="O1418" s="59"/>
      <c r="P1418" s="59"/>
    </row>
    <row r="1419" spans="4:16">
      <c r="D1419"/>
      <c r="E1419"/>
      <c r="F1419"/>
      <c r="G1419"/>
      <c r="H1419"/>
      <c r="I1419"/>
      <c r="J1419"/>
      <c r="L1419"/>
      <c r="M1419"/>
      <c r="N1419"/>
      <c r="O1419" s="59"/>
      <c r="P1419" s="59"/>
    </row>
    <row r="1420" spans="4:16">
      <c r="D1420"/>
      <c r="E1420"/>
      <c r="F1420"/>
      <c r="G1420"/>
      <c r="H1420"/>
      <c r="I1420"/>
      <c r="J1420"/>
      <c r="L1420"/>
      <c r="M1420"/>
      <c r="N1420"/>
      <c r="O1420" s="59"/>
      <c r="P1420" s="59"/>
    </row>
    <row r="1421" spans="4:16">
      <c r="D1421"/>
      <c r="E1421"/>
      <c r="F1421"/>
      <c r="G1421"/>
      <c r="H1421"/>
      <c r="I1421"/>
      <c r="J1421"/>
      <c r="L1421"/>
      <c r="M1421"/>
      <c r="N1421"/>
      <c r="O1421" s="59"/>
      <c r="P1421" s="59"/>
    </row>
    <row r="1422" spans="4:16">
      <c r="D1422"/>
      <c r="E1422"/>
      <c r="F1422"/>
      <c r="G1422"/>
      <c r="H1422"/>
      <c r="I1422"/>
      <c r="J1422"/>
      <c r="L1422"/>
      <c r="M1422"/>
      <c r="N1422"/>
      <c r="O1422" s="59"/>
      <c r="P1422" s="59"/>
    </row>
    <row r="1423" spans="4:16">
      <c r="D1423"/>
      <c r="E1423"/>
      <c r="F1423"/>
      <c r="G1423"/>
      <c r="H1423"/>
      <c r="I1423"/>
      <c r="J1423"/>
      <c r="L1423"/>
      <c r="M1423"/>
      <c r="N1423"/>
      <c r="O1423" s="59"/>
      <c r="P1423" s="59"/>
    </row>
    <row r="1424" spans="4:16">
      <c r="D1424"/>
      <c r="E1424"/>
      <c r="F1424"/>
      <c r="G1424"/>
      <c r="H1424"/>
      <c r="I1424"/>
      <c r="J1424"/>
      <c r="L1424"/>
      <c r="M1424"/>
      <c r="N1424"/>
      <c r="O1424" s="59"/>
      <c r="P1424" s="59"/>
    </row>
    <row r="1425" spans="4:16">
      <c r="D1425"/>
      <c r="E1425"/>
      <c r="F1425"/>
      <c r="G1425"/>
      <c r="H1425"/>
      <c r="I1425"/>
      <c r="J1425"/>
      <c r="L1425"/>
      <c r="M1425"/>
      <c r="N1425"/>
      <c r="O1425" s="59"/>
      <c r="P1425" s="59"/>
    </row>
    <row r="1426" spans="4:16">
      <c r="D1426"/>
      <c r="E1426"/>
      <c r="F1426"/>
      <c r="G1426"/>
      <c r="H1426"/>
      <c r="I1426"/>
      <c r="J1426"/>
      <c r="L1426"/>
      <c r="M1426"/>
      <c r="N1426"/>
      <c r="O1426" s="59"/>
      <c r="P1426" s="59"/>
    </row>
    <row r="1427" spans="4:16">
      <c r="D1427"/>
      <c r="E1427"/>
      <c r="F1427"/>
      <c r="G1427"/>
      <c r="H1427"/>
      <c r="I1427"/>
      <c r="J1427"/>
      <c r="L1427"/>
      <c r="M1427"/>
      <c r="N1427"/>
      <c r="O1427" s="59"/>
      <c r="P1427" s="59"/>
    </row>
    <row r="1428" spans="4:16">
      <c r="D1428"/>
      <c r="E1428"/>
      <c r="F1428"/>
      <c r="G1428"/>
      <c r="H1428"/>
      <c r="I1428"/>
      <c r="J1428"/>
      <c r="L1428"/>
      <c r="M1428"/>
      <c r="N1428"/>
      <c r="O1428" s="59"/>
      <c r="P1428" s="59"/>
    </row>
    <row r="1429" spans="4:16">
      <c r="D1429"/>
      <c r="E1429"/>
      <c r="F1429"/>
      <c r="G1429"/>
      <c r="H1429"/>
      <c r="I1429"/>
      <c r="J1429"/>
      <c r="L1429"/>
      <c r="M1429"/>
      <c r="N1429"/>
      <c r="O1429" s="59"/>
      <c r="P1429" s="59"/>
    </row>
    <row r="1430" spans="4:16">
      <c r="D1430"/>
      <c r="E1430"/>
      <c r="F1430"/>
      <c r="G1430"/>
      <c r="H1430"/>
      <c r="I1430"/>
      <c r="J1430"/>
      <c r="L1430"/>
      <c r="M1430"/>
      <c r="N1430"/>
      <c r="O1430" s="59"/>
      <c r="P1430" s="59"/>
    </row>
    <row r="1431" spans="4:16">
      <c r="D1431"/>
      <c r="E1431"/>
      <c r="F1431"/>
      <c r="G1431"/>
      <c r="H1431"/>
      <c r="I1431"/>
      <c r="J1431"/>
      <c r="L1431"/>
      <c r="M1431"/>
      <c r="N1431"/>
      <c r="O1431" s="59"/>
      <c r="P1431" s="59"/>
    </row>
    <row r="1432" spans="4:16">
      <c r="D1432"/>
      <c r="E1432"/>
      <c r="F1432"/>
      <c r="G1432"/>
      <c r="H1432"/>
      <c r="I1432"/>
      <c r="J1432"/>
      <c r="L1432"/>
      <c r="M1432"/>
      <c r="N1432"/>
      <c r="O1432" s="59"/>
      <c r="P1432" s="59"/>
    </row>
    <row r="1433" spans="4:16">
      <c r="D1433"/>
      <c r="E1433"/>
      <c r="F1433"/>
      <c r="G1433"/>
      <c r="H1433"/>
      <c r="I1433"/>
      <c r="J1433"/>
      <c r="L1433"/>
      <c r="M1433"/>
      <c r="N1433"/>
      <c r="O1433" s="59"/>
      <c r="P1433" s="59"/>
    </row>
    <row r="1434" spans="4:16">
      <c r="D1434"/>
      <c r="E1434"/>
      <c r="F1434"/>
      <c r="G1434"/>
      <c r="H1434"/>
      <c r="I1434"/>
      <c r="J1434"/>
      <c r="L1434"/>
      <c r="M1434"/>
      <c r="N1434"/>
      <c r="O1434" s="59"/>
      <c r="P1434" s="59"/>
    </row>
    <row r="1435" spans="4:16">
      <c r="D1435"/>
      <c r="E1435"/>
      <c r="F1435"/>
      <c r="G1435"/>
      <c r="H1435"/>
      <c r="I1435"/>
      <c r="J1435"/>
      <c r="L1435"/>
      <c r="M1435"/>
      <c r="N1435"/>
      <c r="O1435" s="59"/>
      <c r="P1435" s="59"/>
    </row>
    <row r="1436" spans="4:16">
      <c r="D1436"/>
      <c r="E1436"/>
      <c r="F1436"/>
      <c r="G1436"/>
      <c r="H1436"/>
      <c r="I1436"/>
      <c r="J1436"/>
      <c r="L1436"/>
      <c r="M1436"/>
      <c r="N1436"/>
      <c r="O1436" s="59"/>
      <c r="P1436" s="59"/>
    </row>
    <row r="1437" spans="4:16">
      <c r="D1437"/>
      <c r="E1437"/>
      <c r="F1437"/>
      <c r="G1437"/>
      <c r="H1437"/>
      <c r="I1437"/>
      <c r="J1437"/>
      <c r="L1437"/>
      <c r="M1437"/>
      <c r="N1437"/>
      <c r="O1437" s="59"/>
      <c r="P1437" s="59"/>
    </row>
    <row r="1438" spans="4:16">
      <c r="D1438"/>
      <c r="E1438"/>
      <c r="F1438"/>
      <c r="G1438"/>
      <c r="H1438"/>
      <c r="I1438"/>
      <c r="J1438"/>
      <c r="L1438"/>
      <c r="M1438"/>
      <c r="N1438"/>
      <c r="O1438" s="59"/>
      <c r="P1438" s="59"/>
    </row>
    <row r="1439" spans="4:16">
      <c r="D1439"/>
      <c r="E1439"/>
      <c r="F1439"/>
      <c r="G1439"/>
      <c r="H1439"/>
      <c r="I1439"/>
      <c r="J1439"/>
      <c r="L1439"/>
      <c r="M1439"/>
      <c r="N1439"/>
      <c r="O1439" s="59"/>
      <c r="P1439" s="59"/>
    </row>
    <row r="1440" spans="4:16">
      <c r="D1440"/>
      <c r="E1440"/>
      <c r="F1440"/>
      <c r="G1440"/>
      <c r="H1440"/>
      <c r="I1440"/>
      <c r="J1440"/>
      <c r="L1440"/>
      <c r="M1440"/>
      <c r="N1440"/>
      <c r="O1440" s="59"/>
      <c r="P1440" s="59"/>
    </row>
    <row r="1441" spans="4:16">
      <c r="D1441"/>
      <c r="E1441"/>
      <c r="F1441"/>
      <c r="G1441"/>
      <c r="H1441"/>
      <c r="I1441"/>
      <c r="J1441"/>
      <c r="L1441"/>
      <c r="M1441"/>
      <c r="N1441"/>
      <c r="O1441" s="59"/>
      <c r="P1441" s="59"/>
    </row>
    <row r="1442" spans="4:16">
      <c r="D1442"/>
      <c r="E1442"/>
      <c r="F1442"/>
      <c r="G1442"/>
      <c r="H1442"/>
      <c r="I1442"/>
      <c r="J1442"/>
      <c r="L1442"/>
      <c r="M1442"/>
      <c r="N1442"/>
      <c r="O1442" s="59"/>
      <c r="P1442" s="59"/>
    </row>
    <row r="1443" spans="4:16">
      <c r="D1443"/>
      <c r="E1443"/>
      <c r="F1443"/>
      <c r="G1443"/>
      <c r="H1443"/>
      <c r="I1443"/>
      <c r="J1443"/>
      <c r="L1443"/>
      <c r="M1443"/>
      <c r="N1443"/>
      <c r="O1443" s="59"/>
      <c r="P1443" s="59"/>
    </row>
    <row r="1444" spans="4:16">
      <c r="D1444"/>
      <c r="E1444"/>
      <c r="F1444"/>
      <c r="G1444"/>
      <c r="H1444"/>
      <c r="I1444"/>
      <c r="J1444"/>
      <c r="L1444"/>
      <c r="M1444"/>
      <c r="N1444"/>
      <c r="O1444" s="59"/>
      <c r="P1444" s="59"/>
    </row>
    <row r="1445" spans="4:16">
      <c r="D1445"/>
      <c r="E1445"/>
      <c r="F1445"/>
      <c r="G1445"/>
      <c r="H1445"/>
      <c r="I1445"/>
      <c r="J1445"/>
      <c r="L1445"/>
      <c r="M1445"/>
      <c r="N1445"/>
      <c r="O1445" s="59"/>
      <c r="P1445" s="59"/>
    </row>
    <row r="1446" spans="4:16">
      <c r="D1446"/>
      <c r="E1446"/>
      <c r="F1446"/>
      <c r="G1446"/>
      <c r="H1446"/>
      <c r="I1446"/>
      <c r="J1446"/>
      <c r="L1446"/>
      <c r="M1446"/>
      <c r="N1446"/>
      <c r="O1446" s="59"/>
      <c r="P1446" s="59"/>
    </row>
    <row r="1447" spans="4:16">
      <c r="D1447"/>
      <c r="E1447"/>
      <c r="F1447"/>
      <c r="G1447"/>
      <c r="H1447"/>
      <c r="I1447"/>
      <c r="J1447"/>
      <c r="L1447"/>
      <c r="M1447"/>
      <c r="N1447"/>
      <c r="O1447" s="59"/>
      <c r="P1447" s="59"/>
    </row>
    <row r="1448" spans="4:16">
      <c r="D1448"/>
      <c r="E1448"/>
      <c r="F1448"/>
      <c r="G1448"/>
      <c r="H1448"/>
      <c r="I1448"/>
      <c r="J1448"/>
      <c r="L1448"/>
      <c r="M1448"/>
      <c r="N1448"/>
      <c r="O1448" s="59"/>
      <c r="P1448" s="59"/>
    </row>
    <row r="1449" spans="4:16">
      <c r="D1449"/>
      <c r="E1449"/>
      <c r="F1449"/>
      <c r="G1449"/>
      <c r="H1449"/>
      <c r="I1449"/>
      <c r="J1449"/>
      <c r="L1449"/>
      <c r="M1449"/>
      <c r="N1449"/>
      <c r="O1449" s="59"/>
      <c r="P1449" s="59"/>
    </row>
    <row r="1450" spans="4:16">
      <c r="D1450"/>
      <c r="E1450"/>
      <c r="F1450"/>
      <c r="G1450"/>
      <c r="H1450"/>
      <c r="I1450"/>
      <c r="J1450"/>
      <c r="L1450"/>
      <c r="M1450"/>
      <c r="N1450"/>
      <c r="O1450" s="59"/>
      <c r="P1450" s="59"/>
    </row>
    <row r="1451" spans="4:16">
      <c r="D1451"/>
      <c r="E1451"/>
      <c r="F1451"/>
      <c r="G1451"/>
      <c r="H1451"/>
      <c r="I1451"/>
      <c r="J1451"/>
      <c r="L1451"/>
      <c r="M1451"/>
      <c r="N1451"/>
      <c r="O1451" s="59"/>
      <c r="P1451" s="59"/>
    </row>
    <row r="1452" spans="4:16">
      <c r="D1452"/>
      <c r="E1452"/>
      <c r="F1452"/>
      <c r="G1452"/>
      <c r="H1452"/>
      <c r="I1452"/>
      <c r="J1452"/>
      <c r="L1452"/>
      <c r="M1452"/>
      <c r="N1452"/>
      <c r="O1452" s="59"/>
      <c r="P1452" s="59"/>
    </row>
    <row r="1453" spans="4:16">
      <c r="D1453"/>
      <c r="E1453"/>
      <c r="F1453"/>
      <c r="G1453"/>
      <c r="H1453"/>
      <c r="I1453"/>
      <c r="J1453"/>
      <c r="L1453"/>
      <c r="M1453"/>
      <c r="N1453"/>
      <c r="O1453" s="59"/>
      <c r="P1453" s="59"/>
    </row>
    <row r="1454" spans="4:16">
      <c r="D1454"/>
      <c r="E1454"/>
      <c r="F1454"/>
      <c r="G1454"/>
      <c r="H1454"/>
      <c r="I1454"/>
      <c r="J1454"/>
      <c r="L1454"/>
      <c r="M1454"/>
      <c r="N1454"/>
      <c r="O1454" s="59"/>
      <c r="P1454" s="59"/>
    </row>
    <row r="1455" spans="4:16">
      <c r="D1455"/>
      <c r="E1455"/>
      <c r="F1455"/>
      <c r="G1455"/>
      <c r="H1455"/>
      <c r="I1455"/>
      <c r="J1455"/>
      <c r="L1455"/>
      <c r="M1455"/>
      <c r="N1455"/>
      <c r="O1455" s="59"/>
      <c r="P1455" s="59"/>
    </row>
    <row r="1456" spans="4:16">
      <c r="D1456"/>
      <c r="E1456"/>
      <c r="F1456"/>
      <c r="G1456"/>
      <c r="H1456"/>
      <c r="I1456"/>
      <c r="J1456"/>
      <c r="L1456"/>
      <c r="M1456"/>
      <c r="N1456"/>
      <c r="O1456" s="59"/>
      <c r="P1456" s="59"/>
    </row>
    <row r="1457" spans="4:16">
      <c r="D1457"/>
      <c r="E1457"/>
      <c r="F1457"/>
      <c r="G1457"/>
      <c r="H1457"/>
      <c r="I1457"/>
      <c r="J1457"/>
      <c r="L1457"/>
      <c r="M1457"/>
      <c r="N1457"/>
      <c r="O1457" s="59"/>
      <c r="P1457" s="59"/>
    </row>
    <row r="1458" spans="4:16">
      <c r="D1458"/>
      <c r="E1458"/>
      <c r="F1458"/>
      <c r="G1458"/>
      <c r="H1458"/>
      <c r="I1458"/>
      <c r="J1458"/>
      <c r="L1458"/>
      <c r="M1458"/>
      <c r="N1458"/>
      <c r="O1458" s="59"/>
      <c r="P1458" s="59"/>
    </row>
    <row r="1459" spans="4:16">
      <c r="D1459"/>
      <c r="E1459"/>
      <c r="F1459"/>
      <c r="G1459"/>
      <c r="H1459"/>
      <c r="I1459"/>
      <c r="J1459"/>
      <c r="L1459"/>
      <c r="M1459"/>
      <c r="N1459"/>
      <c r="O1459" s="59"/>
      <c r="P1459" s="59"/>
    </row>
    <row r="1460" spans="4:16">
      <c r="D1460"/>
      <c r="E1460"/>
      <c r="F1460"/>
      <c r="G1460"/>
      <c r="H1460"/>
      <c r="I1460"/>
      <c r="J1460"/>
      <c r="L1460"/>
      <c r="M1460"/>
      <c r="N1460"/>
      <c r="O1460" s="59"/>
      <c r="P1460" s="59"/>
    </row>
    <row r="1461" spans="4:16">
      <c r="D1461"/>
      <c r="E1461"/>
      <c r="F1461"/>
      <c r="G1461"/>
      <c r="H1461"/>
      <c r="I1461"/>
      <c r="J1461"/>
      <c r="L1461"/>
      <c r="M1461"/>
      <c r="N1461"/>
      <c r="O1461" s="59"/>
      <c r="P1461" s="59"/>
    </row>
    <row r="1462" spans="4:16">
      <c r="D1462"/>
      <c r="E1462"/>
      <c r="F1462"/>
      <c r="G1462"/>
      <c r="H1462"/>
      <c r="I1462"/>
      <c r="J1462"/>
      <c r="L1462"/>
      <c r="M1462"/>
      <c r="N1462"/>
      <c r="O1462" s="59"/>
      <c r="P1462" s="59"/>
    </row>
    <row r="1463" spans="4:16">
      <c r="D1463"/>
      <c r="E1463"/>
      <c r="F1463"/>
      <c r="G1463"/>
      <c r="H1463"/>
      <c r="I1463"/>
      <c r="J1463"/>
      <c r="L1463"/>
      <c r="M1463"/>
      <c r="N1463"/>
      <c r="O1463" s="59"/>
      <c r="P1463" s="59"/>
    </row>
    <row r="1464" spans="4:16">
      <c r="D1464"/>
      <c r="E1464"/>
      <c r="F1464"/>
      <c r="G1464"/>
      <c r="H1464"/>
      <c r="I1464"/>
      <c r="J1464"/>
      <c r="L1464"/>
      <c r="M1464"/>
      <c r="N1464"/>
      <c r="O1464" s="59"/>
      <c r="P1464" s="59"/>
    </row>
    <row r="1465" spans="4:16">
      <c r="D1465"/>
      <c r="E1465"/>
      <c r="F1465"/>
      <c r="G1465"/>
      <c r="H1465"/>
      <c r="I1465"/>
      <c r="J1465"/>
      <c r="L1465"/>
      <c r="M1465"/>
      <c r="N1465"/>
      <c r="O1465" s="59"/>
      <c r="P1465" s="59"/>
    </row>
    <row r="1466" spans="4:16">
      <c r="D1466"/>
      <c r="E1466"/>
      <c r="F1466"/>
      <c r="G1466"/>
      <c r="H1466"/>
      <c r="I1466"/>
      <c r="J1466"/>
      <c r="L1466"/>
      <c r="M1466"/>
      <c r="N1466"/>
      <c r="O1466" s="59"/>
      <c r="P1466" s="59"/>
    </row>
    <row r="1467" spans="4:16">
      <c r="D1467"/>
      <c r="E1467"/>
      <c r="F1467"/>
      <c r="G1467"/>
      <c r="H1467"/>
      <c r="I1467"/>
      <c r="J1467"/>
      <c r="L1467"/>
      <c r="M1467"/>
      <c r="N1467"/>
      <c r="O1467" s="59"/>
      <c r="P1467" s="59"/>
    </row>
    <row r="1468" spans="4:16">
      <c r="D1468"/>
      <c r="E1468"/>
      <c r="F1468"/>
      <c r="G1468"/>
      <c r="H1468"/>
      <c r="I1468"/>
      <c r="J1468"/>
      <c r="L1468"/>
      <c r="M1468"/>
      <c r="N1468"/>
      <c r="O1468" s="59"/>
      <c r="P1468" s="59"/>
    </row>
    <row r="1469" spans="4:16">
      <c r="D1469"/>
      <c r="E1469"/>
      <c r="F1469"/>
      <c r="G1469"/>
      <c r="H1469"/>
      <c r="I1469"/>
      <c r="J1469"/>
      <c r="L1469"/>
      <c r="M1469"/>
      <c r="N1469"/>
      <c r="O1469" s="59"/>
      <c r="P1469" s="59"/>
    </row>
    <row r="1470" spans="4:16">
      <c r="D1470"/>
      <c r="E1470"/>
      <c r="F1470"/>
      <c r="G1470"/>
      <c r="H1470"/>
      <c r="I1470"/>
      <c r="J1470"/>
      <c r="L1470"/>
      <c r="M1470"/>
      <c r="N1470"/>
      <c r="O1470" s="59"/>
      <c r="P1470" s="59"/>
    </row>
    <row r="1471" spans="4:16">
      <c r="D1471"/>
      <c r="E1471"/>
      <c r="F1471"/>
      <c r="G1471"/>
      <c r="H1471"/>
      <c r="I1471"/>
      <c r="J1471"/>
      <c r="L1471"/>
      <c r="M1471"/>
      <c r="N1471"/>
      <c r="O1471" s="59"/>
      <c r="P1471" s="59"/>
    </row>
    <row r="1472" spans="4:16">
      <c r="D1472"/>
      <c r="E1472"/>
      <c r="F1472"/>
      <c r="G1472"/>
      <c r="H1472"/>
      <c r="I1472"/>
      <c r="J1472"/>
      <c r="L1472"/>
      <c r="M1472"/>
      <c r="N1472"/>
      <c r="O1472" s="59"/>
      <c r="P1472" s="59"/>
    </row>
    <row r="1473" spans="4:16">
      <c r="D1473"/>
      <c r="E1473"/>
      <c r="F1473"/>
      <c r="G1473"/>
      <c r="H1473"/>
      <c r="I1473"/>
      <c r="J1473"/>
      <c r="L1473"/>
      <c r="M1473"/>
      <c r="N1473"/>
      <c r="O1473" s="59"/>
      <c r="P1473" s="59"/>
    </row>
    <row r="1474" spans="4:16">
      <c r="D1474"/>
      <c r="E1474"/>
      <c r="F1474"/>
      <c r="G1474"/>
      <c r="H1474"/>
      <c r="I1474"/>
      <c r="J1474"/>
      <c r="L1474"/>
      <c r="M1474"/>
      <c r="N1474"/>
      <c r="O1474" s="59"/>
      <c r="P1474" s="59"/>
    </row>
    <row r="1475" spans="4:16">
      <c r="D1475"/>
      <c r="E1475"/>
      <c r="F1475"/>
      <c r="G1475"/>
      <c r="H1475"/>
      <c r="I1475"/>
      <c r="J1475"/>
      <c r="L1475"/>
      <c r="M1475"/>
      <c r="N1475"/>
      <c r="O1475" s="59"/>
      <c r="P1475" s="59"/>
    </row>
    <row r="1476" spans="4:16">
      <c r="D1476"/>
      <c r="E1476"/>
      <c r="F1476"/>
      <c r="G1476"/>
      <c r="H1476"/>
      <c r="I1476"/>
      <c r="J1476"/>
      <c r="L1476"/>
      <c r="M1476"/>
      <c r="N1476"/>
      <c r="O1476" s="59"/>
      <c r="P1476" s="59"/>
    </row>
    <row r="1477" spans="4:16">
      <c r="D1477"/>
      <c r="E1477"/>
      <c r="F1477"/>
      <c r="G1477"/>
      <c r="H1477"/>
      <c r="I1477"/>
      <c r="J1477"/>
      <c r="L1477"/>
      <c r="M1477"/>
      <c r="N1477"/>
      <c r="O1477" s="59"/>
      <c r="P1477" s="59"/>
    </row>
    <row r="1478" spans="4:16">
      <c r="D1478"/>
      <c r="E1478"/>
      <c r="F1478"/>
      <c r="G1478"/>
      <c r="H1478"/>
      <c r="I1478"/>
      <c r="J1478"/>
      <c r="L1478"/>
      <c r="M1478"/>
      <c r="N1478"/>
      <c r="O1478" s="59"/>
      <c r="P1478" s="59"/>
    </row>
    <row r="1479" spans="4:16">
      <c r="D1479"/>
      <c r="E1479"/>
      <c r="F1479"/>
      <c r="G1479"/>
      <c r="H1479"/>
      <c r="I1479"/>
      <c r="J1479"/>
      <c r="L1479"/>
      <c r="M1479"/>
      <c r="N1479"/>
      <c r="O1479" s="59"/>
      <c r="P1479" s="59"/>
    </row>
    <row r="1480" spans="4:16">
      <c r="D1480"/>
      <c r="E1480"/>
      <c r="F1480"/>
      <c r="G1480"/>
      <c r="H1480"/>
      <c r="I1480"/>
      <c r="J1480"/>
      <c r="L1480"/>
      <c r="M1480"/>
      <c r="N1480"/>
      <c r="O1480" s="59"/>
      <c r="P1480" s="59"/>
    </row>
    <row r="1481" spans="4:16">
      <c r="D1481"/>
      <c r="E1481"/>
      <c r="F1481"/>
      <c r="G1481"/>
      <c r="H1481"/>
      <c r="I1481"/>
      <c r="J1481"/>
      <c r="L1481"/>
      <c r="M1481"/>
      <c r="N1481"/>
      <c r="O1481" s="59"/>
      <c r="P1481" s="59"/>
    </row>
    <row r="1482" spans="4:16">
      <c r="D1482"/>
      <c r="E1482"/>
      <c r="F1482"/>
      <c r="G1482"/>
      <c r="H1482"/>
      <c r="I1482"/>
      <c r="J1482"/>
      <c r="L1482"/>
      <c r="M1482"/>
      <c r="N1482"/>
      <c r="O1482" s="59"/>
      <c r="P1482" s="59"/>
    </row>
    <row r="1483" spans="4:16">
      <c r="D1483"/>
      <c r="E1483"/>
      <c r="F1483"/>
      <c r="G1483"/>
      <c r="H1483"/>
      <c r="I1483"/>
      <c r="J1483"/>
      <c r="L1483"/>
      <c r="M1483"/>
      <c r="N1483"/>
      <c r="O1483" s="59"/>
      <c r="P1483" s="59"/>
    </row>
    <row r="1484" spans="4:16">
      <c r="D1484"/>
      <c r="E1484"/>
      <c r="F1484"/>
      <c r="G1484"/>
      <c r="H1484"/>
      <c r="I1484"/>
      <c r="J1484"/>
      <c r="L1484"/>
      <c r="M1484"/>
      <c r="N1484"/>
      <c r="O1484" s="59"/>
      <c r="P1484" s="59"/>
    </row>
    <row r="1485" spans="4:16">
      <c r="D1485"/>
      <c r="E1485"/>
      <c r="F1485"/>
      <c r="G1485"/>
      <c r="H1485"/>
      <c r="I1485"/>
      <c r="J1485"/>
      <c r="L1485"/>
      <c r="M1485"/>
      <c r="N1485"/>
      <c r="O1485" s="59"/>
      <c r="P1485" s="59"/>
    </row>
    <row r="1486" spans="4:16">
      <c r="D1486"/>
      <c r="E1486"/>
      <c r="F1486"/>
      <c r="G1486"/>
      <c r="H1486"/>
      <c r="I1486"/>
      <c r="J1486"/>
      <c r="L1486"/>
      <c r="M1486"/>
      <c r="N1486"/>
      <c r="O1486" s="59"/>
      <c r="P1486" s="59"/>
    </row>
    <row r="1487" spans="4:16">
      <c r="D1487"/>
      <c r="E1487"/>
      <c r="F1487"/>
      <c r="G1487"/>
      <c r="H1487"/>
      <c r="I1487"/>
      <c r="J1487"/>
      <c r="L1487"/>
      <c r="M1487"/>
      <c r="N1487"/>
      <c r="O1487" s="59"/>
      <c r="P1487" s="59"/>
    </row>
    <row r="1488" spans="4:16">
      <c r="D1488"/>
      <c r="E1488"/>
      <c r="F1488"/>
      <c r="G1488"/>
      <c r="H1488"/>
      <c r="I1488"/>
      <c r="J1488"/>
      <c r="L1488"/>
      <c r="M1488"/>
      <c r="N1488"/>
      <c r="O1488" s="59"/>
      <c r="P1488" s="59"/>
    </row>
    <row r="1489" spans="4:16">
      <c r="D1489"/>
      <c r="E1489"/>
      <c r="F1489"/>
      <c r="G1489"/>
      <c r="H1489"/>
      <c r="I1489"/>
      <c r="J1489"/>
      <c r="L1489"/>
      <c r="M1489"/>
      <c r="N1489"/>
      <c r="O1489" s="59"/>
      <c r="P1489" s="59"/>
    </row>
    <row r="1490" spans="4:16">
      <c r="D1490"/>
      <c r="E1490"/>
      <c r="F1490"/>
      <c r="G1490"/>
      <c r="H1490"/>
      <c r="I1490"/>
      <c r="J1490"/>
      <c r="L1490"/>
      <c r="M1490"/>
      <c r="N1490"/>
      <c r="O1490" s="59"/>
      <c r="P1490" s="59"/>
    </row>
    <row r="1491" spans="4:16">
      <c r="D1491"/>
      <c r="E1491"/>
      <c r="F1491"/>
      <c r="G1491"/>
      <c r="H1491"/>
      <c r="I1491"/>
      <c r="J1491"/>
      <c r="L1491"/>
      <c r="M1491"/>
      <c r="N1491"/>
      <c r="O1491" s="59"/>
      <c r="P1491" s="59"/>
    </row>
    <row r="1492" spans="4:16">
      <c r="D1492"/>
      <c r="E1492"/>
      <c r="F1492"/>
      <c r="G1492"/>
      <c r="H1492"/>
      <c r="I1492"/>
      <c r="J1492"/>
      <c r="L1492"/>
      <c r="M1492"/>
      <c r="N1492"/>
      <c r="O1492" s="59"/>
      <c r="P1492" s="59"/>
    </row>
    <row r="1493" spans="4:16">
      <c r="D1493"/>
      <c r="E1493"/>
      <c r="F1493"/>
      <c r="G1493"/>
      <c r="H1493"/>
      <c r="I1493"/>
      <c r="J1493"/>
      <c r="L1493"/>
      <c r="M1493"/>
      <c r="N1493"/>
      <c r="O1493" s="59"/>
      <c r="P1493" s="59"/>
    </row>
    <row r="1494" spans="4:16">
      <c r="D1494"/>
      <c r="E1494"/>
      <c r="F1494"/>
      <c r="G1494"/>
      <c r="H1494"/>
      <c r="I1494"/>
      <c r="J1494"/>
      <c r="L1494"/>
      <c r="M1494"/>
      <c r="N1494"/>
      <c r="O1494" s="59"/>
      <c r="P1494" s="59"/>
    </row>
    <row r="1495" spans="4:16">
      <c r="D1495"/>
      <c r="E1495"/>
      <c r="F1495"/>
      <c r="G1495"/>
      <c r="H1495"/>
      <c r="I1495"/>
      <c r="J1495"/>
      <c r="L1495"/>
      <c r="M1495"/>
      <c r="N1495"/>
      <c r="O1495" s="59"/>
      <c r="P1495" s="59"/>
    </row>
    <row r="1496" spans="4:16">
      <c r="D1496"/>
      <c r="E1496"/>
      <c r="F1496"/>
      <c r="G1496"/>
      <c r="H1496"/>
      <c r="I1496"/>
      <c r="J1496"/>
      <c r="L1496"/>
      <c r="M1496"/>
      <c r="N1496"/>
      <c r="O1496" s="59"/>
      <c r="P1496" s="59"/>
    </row>
    <row r="1497" spans="4:16">
      <c r="D1497"/>
      <c r="E1497"/>
      <c r="F1497"/>
      <c r="G1497"/>
      <c r="H1497"/>
      <c r="I1497"/>
      <c r="J1497"/>
      <c r="L1497"/>
      <c r="M1497"/>
      <c r="N1497"/>
      <c r="O1497" s="59"/>
      <c r="P1497" s="59"/>
    </row>
    <row r="1498" spans="4:16">
      <c r="D1498"/>
      <c r="E1498"/>
      <c r="F1498"/>
      <c r="G1498"/>
      <c r="H1498"/>
      <c r="I1498"/>
      <c r="J1498"/>
      <c r="L1498"/>
      <c r="M1498"/>
      <c r="N1498"/>
      <c r="O1498" s="59"/>
      <c r="P1498" s="59"/>
    </row>
    <row r="1499" spans="4:16">
      <c r="D1499"/>
      <c r="E1499"/>
      <c r="F1499"/>
      <c r="G1499"/>
      <c r="H1499"/>
      <c r="I1499"/>
      <c r="J1499"/>
      <c r="L1499"/>
      <c r="M1499"/>
      <c r="N1499"/>
      <c r="O1499" s="59"/>
      <c r="P1499" s="59"/>
    </row>
    <row r="1500" spans="4:16">
      <c r="D1500"/>
      <c r="E1500"/>
      <c r="F1500"/>
      <c r="G1500"/>
      <c r="H1500"/>
      <c r="I1500"/>
      <c r="J1500"/>
      <c r="L1500"/>
      <c r="M1500"/>
      <c r="N1500"/>
      <c r="O1500" s="59"/>
      <c r="P1500" s="59"/>
    </row>
    <row r="1501" spans="4:16">
      <c r="D1501"/>
      <c r="E1501"/>
      <c r="F1501"/>
      <c r="G1501"/>
      <c r="H1501"/>
      <c r="I1501"/>
      <c r="J1501"/>
      <c r="L1501"/>
      <c r="M1501"/>
      <c r="N1501"/>
      <c r="O1501" s="59"/>
      <c r="P1501" s="59"/>
    </row>
    <row r="1502" spans="4:16">
      <c r="D1502"/>
      <c r="E1502"/>
      <c r="F1502"/>
      <c r="G1502"/>
      <c r="H1502"/>
      <c r="I1502"/>
      <c r="J1502"/>
      <c r="L1502"/>
      <c r="M1502"/>
      <c r="N1502"/>
      <c r="O1502" s="59"/>
      <c r="P1502" s="59"/>
    </row>
    <row r="1503" spans="4:16">
      <c r="D1503"/>
      <c r="E1503"/>
      <c r="F1503"/>
      <c r="G1503"/>
      <c r="H1503"/>
      <c r="I1503"/>
      <c r="J1503"/>
      <c r="L1503"/>
      <c r="M1503"/>
      <c r="N1503"/>
      <c r="O1503" s="59"/>
      <c r="P1503" s="59"/>
    </row>
    <row r="1504" spans="4:16">
      <c r="D1504"/>
      <c r="E1504"/>
      <c r="F1504"/>
      <c r="G1504"/>
      <c r="H1504"/>
      <c r="I1504"/>
      <c r="J1504"/>
      <c r="L1504"/>
      <c r="M1504"/>
      <c r="N1504"/>
      <c r="O1504" s="59"/>
      <c r="P1504" s="59"/>
    </row>
    <row r="1505" spans="15:16">
      <c r="O1505" s="59"/>
      <c r="P1505" s="59"/>
    </row>
    <row r="1506" spans="15:16">
      <c r="O1506" s="59"/>
      <c r="P1506" s="59"/>
    </row>
    <row r="1507" spans="15:16">
      <c r="O1507" s="59"/>
      <c r="P1507" s="59"/>
    </row>
    <row r="1508" spans="15:16">
      <c r="O1508" s="59"/>
      <c r="P1508" s="59"/>
    </row>
    <row r="1509" spans="15:16">
      <c r="O1509" s="59"/>
      <c r="P1509" s="59"/>
    </row>
    <row r="1510" spans="15:16">
      <c r="O1510" s="59"/>
      <c r="P1510" s="59"/>
    </row>
    <row r="1511" spans="15:16">
      <c r="O1511" s="59"/>
      <c r="P1511" s="59"/>
    </row>
    <row r="1512" spans="15:16">
      <c r="O1512" s="59"/>
      <c r="P1512" s="59"/>
    </row>
    <row r="1513" spans="15:16">
      <c r="O1513" s="59"/>
      <c r="P1513" s="59"/>
    </row>
    <row r="1514" spans="15:16">
      <c r="O1514" s="59"/>
      <c r="P1514" s="59"/>
    </row>
    <row r="1515" spans="15:16">
      <c r="O1515" s="59"/>
      <c r="P1515" s="59"/>
    </row>
    <row r="1516" spans="15:16">
      <c r="O1516" s="59"/>
      <c r="P1516" s="59"/>
    </row>
    <row r="1517" spans="15:16">
      <c r="O1517" s="59"/>
      <c r="P1517" s="59"/>
    </row>
    <row r="1518" spans="15:16">
      <c r="O1518" s="59"/>
      <c r="P1518" s="59"/>
    </row>
    <row r="1519" spans="15:16">
      <c r="O1519" s="59"/>
      <c r="P1519" s="59"/>
    </row>
    <row r="1520" spans="15:16">
      <c r="O1520" s="59"/>
      <c r="P1520" s="59"/>
    </row>
    <row r="1521" spans="15:16">
      <c r="O1521" s="59"/>
      <c r="P1521" s="59"/>
    </row>
    <row r="1522" spans="15:16">
      <c r="O1522" s="59"/>
      <c r="P1522" s="59"/>
    </row>
    <row r="1523" spans="15:16">
      <c r="O1523" s="59"/>
      <c r="P1523" s="59"/>
    </row>
    <row r="1524" spans="15:16">
      <c r="O1524" s="59"/>
      <c r="P1524" s="59"/>
    </row>
    <row r="1525" spans="15:16">
      <c r="O1525" s="59"/>
      <c r="P1525" s="59"/>
    </row>
    <row r="1526" spans="15:16">
      <c r="O1526" s="59"/>
      <c r="P1526" s="59"/>
    </row>
    <row r="1527" spans="15:16">
      <c r="O1527" s="59"/>
      <c r="P1527" s="59"/>
    </row>
    <row r="1528" spans="15:16">
      <c r="O1528" s="59"/>
      <c r="P1528" s="59"/>
    </row>
    <row r="1529" spans="15:16">
      <c r="O1529" s="59"/>
      <c r="P1529" s="59"/>
    </row>
    <row r="1530" spans="15:16">
      <c r="O1530" s="59"/>
      <c r="P1530" s="59"/>
    </row>
    <row r="1531" spans="15:16">
      <c r="O1531" s="59"/>
      <c r="P1531" s="59"/>
    </row>
    <row r="1532" spans="15:16">
      <c r="O1532" s="59"/>
      <c r="P1532" s="59"/>
    </row>
    <row r="1533" spans="15:16">
      <c r="O1533" s="59"/>
      <c r="P1533" s="59"/>
    </row>
    <row r="1534" spans="15:16">
      <c r="O1534" s="59"/>
      <c r="P1534" s="59"/>
    </row>
    <row r="1535" spans="15:16">
      <c r="O1535" s="59"/>
      <c r="P1535" s="59"/>
    </row>
    <row r="1536" spans="15:16">
      <c r="O1536" s="59"/>
      <c r="P1536" s="59"/>
    </row>
    <row r="1537" spans="15:16">
      <c r="O1537" s="59"/>
      <c r="P1537" s="59"/>
    </row>
    <row r="1538" spans="15:16">
      <c r="O1538" s="59"/>
      <c r="P1538" s="59"/>
    </row>
    <row r="1539" spans="15:16">
      <c r="O1539" s="59"/>
      <c r="P1539" s="59"/>
    </row>
    <row r="1540" spans="15:16">
      <c r="O1540" s="59"/>
      <c r="P1540" s="59"/>
    </row>
    <row r="1541" spans="15:16">
      <c r="O1541" s="59"/>
      <c r="P1541" s="59"/>
    </row>
    <row r="1542" spans="15:16">
      <c r="O1542" s="59"/>
      <c r="P1542" s="59"/>
    </row>
    <row r="1543" spans="15:16">
      <c r="O1543" s="59"/>
      <c r="P1543" s="59"/>
    </row>
    <row r="1544" spans="15:16">
      <c r="O1544" s="59"/>
      <c r="P1544" s="59"/>
    </row>
    <row r="1545" spans="15:16">
      <c r="O1545" s="59"/>
      <c r="P1545" s="59"/>
    </row>
    <row r="1546" spans="15:16">
      <c r="O1546" s="59"/>
      <c r="P1546" s="59"/>
    </row>
    <row r="1547" spans="15:16">
      <c r="O1547" s="59"/>
      <c r="P1547" s="59"/>
    </row>
    <row r="1548" spans="15:16">
      <c r="O1548" s="59"/>
      <c r="P1548" s="59"/>
    </row>
    <row r="1549" spans="15:16">
      <c r="O1549" s="59"/>
      <c r="P1549" s="59"/>
    </row>
    <row r="1550" spans="15:16">
      <c r="O1550" s="59"/>
      <c r="P1550" s="59"/>
    </row>
    <row r="1551" spans="15:16">
      <c r="O1551" s="59"/>
      <c r="P1551" s="59"/>
    </row>
    <row r="1552" spans="15:16">
      <c r="O1552" s="59"/>
      <c r="P1552" s="59"/>
    </row>
    <row r="1553" spans="15:16">
      <c r="O1553" s="59"/>
      <c r="P1553" s="59"/>
    </row>
    <row r="1554" spans="15:16">
      <c r="O1554" s="59"/>
      <c r="P1554" s="59"/>
    </row>
    <row r="1555" spans="15:16">
      <c r="O1555" s="59"/>
      <c r="P1555" s="59"/>
    </row>
    <row r="1556" spans="15:16">
      <c r="O1556" s="59"/>
      <c r="P1556" s="59"/>
    </row>
    <row r="1557" spans="15:16">
      <c r="O1557" s="59"/>
      <c r="P1557" s="59"/>
    </row>
    <row r="1558" spans="15:16">
      <c r="O1558" s="59"/>
      <c r="P1558" s="59"/>
    </row>
    <row r="1559" spans="15:16">
      <c r="O1559" s="59"/>
      <c r="P1559" s="59"/>
    </row>
    <row r="1560" spans="15:16">
      <c r="O1560" s="59"/>
      <c r="P1560" s="59"/>
    </row>
    <row r="1561" spans="15:16">
      <c r="O1561" s="59"/>
      <c r="P1561" s="59"/>
    </row>
    <row r="1562" spans="15:16">
      <c r="O1562" s="59"/>
      <c r="P1562" s="59"/>
    </row>
    <row r="1563" spans="15:16">
      <c r="O1563" s="59"/>
      <c r="P1563" s="59"/>
    </row>
    <row r="1564" spans="15:16">
      <c r="O1564" s="59"/>
      <c r="P1564" s="59"/>
    </row>
    <row r="1565" spans="15:16">
      <c r="O1565" s="59"/>
      <c r="P1565" s="59"/>
    </row>
    <row r="1566" spans="15:16">
      <c r="O1566" s="59"/>
      <c r="P1566" s="59"/>
    </row>
    <row r="1567" spans="15:16">
      <c r="O1567" s="59"/>
      <c r="P1567" s="59"/>
    </row>
    <row r="1568" spans="15:16">
      <c r="O1568" s="59"/>
      <c r="P1568" s="59"/>
    </row>
    <row r="1569" spans="15:16">
      <c r="O1569" s="59"/>
      <c r="P1569" s="59"/>
    </row>
    <row r="1570" spans="15:16">
      <c r="O1570" s="59"/>
      <c r="P1570" s="59"/>
    </row>
    <row r="1571" spans="15:16">
      <c r="O1571" s="59"/>
      <c r="P1571" s="59"/>
    </row>
    <row r="1572" spans="15:16">
      <c r="O1572" s="59"/>
      <c r="P1572" s="59"/>
    </row>
    <row r="1573" spans="15:16">
      <c r="O1573" s="59"/>
      <c r="P1573" s="59"/>
    </row>
    <row r="1574" spans="15:16">
      <c r="O1574" s="59"/>
      <c r="P1574" s="59"/>
    </row>
    <row r="1575" spans="15:16">
      <c r="O1575" s="59"/>
      <c r="P1575" s="59"/>
    </row>
    <row r="1576" spans="15:16">
      <c r="O1576" s="59"/>
      <c r="P1576" s="59"/>
    </row>
    <row r="1577" spans="15:16">
      <c r="O1577" s="59"/>
      <c r="P1577" s="59"/>
    </row>
    <row r="1578" spans="15:16">
      <c r="O1578" s="59"/>
      <c r="P1578" s="59"/>
    </row>
    <row r="1579" spans="15:16">
      <c r="O1579" s="59"/>
      <c r="P1579" s="59"/>
    </row>
    <row r="1580" spans="15:16">
      <c r="O1580" s="59"/>
      <c r="P1580" s="59"/>
    </row>
    <row r="1581" spans="15:16">
      <c r="O1581" s="59"/>
      <c r="P1581" s="59"/>
    </row>
    <row r="1582" spans="15:16">
      <c r="O1582" s="59"/>
      <c r="P1582" s="59"/>
    </row>
    <row r="1583" spans="15:16">
      <c r="O1583" s="59"/>
      <c r="P1583" s="59"/>
    </row>
    <row r="1584" spans="15:16">
      <c r="O1584" s="59"/>
      <c r="P1584" s="59"/>
    </row>
    <row r="1585" spans="15:16">
      <c r="O1585" s="59"/>
      <c r="P1585" s="59"/>
    </row>
    <row r="1586" spans="15:16">
      <c r="O1586" s="59"/>
      <c r="P1586" s="59"/>
    </row>
    <row r="1587" spans="15:16">
      <c r="O1587" s="59"/>
      <c r="P1587" s="59"/>
    </row>
    <row r="1588" spans="15:16">
      <c r="O1588" s="59"/>
      <c r="P1588" s="59"/>
    </row>
    <row r="1589" spans="15:16">
      <c r="O1589" s="59"/>
      <c r="P1589" s="59"/>
    </row>
    <row r="1590" spans="15:16">
      <c r="O1590" s="59"/>
      <c r="P1590" s="59"/>
    </row>
    <row r="1591" spans="15:16">
      <c r="O1591" s="59"/>
      <c r="P1591" s="59"/>
    </row>
    <row r="1592" spans="15:16">
      <c r="O1592" s="59"/>
      <c r="P1592" s="59"/>
    </row>
    <row r="1593" spans="15:16">
      <c r="O1593" s="59"/>
      <c r="P1593" s="59"/>
    </row>
    <row r="1594" spans="15:16">
      <c r="O1594" s="59"/>
      <c r="P1594" s="59"/>
    </row>
    <row r="1595" spans="15:16">
      <c r="O1595" s="59"/>
      <c r="P1595" s="59"/>
    </row>
    <row r="1596" spans="15:16">
      <c r="O1596" s="59"/>
      <c r="P1596" s="59"/>
    </row>
    <row r="1597" spans="15:16">
      <c r="O1597" s="59"/>
      <c r="P1597" s="59"/>
    </row>
    <row r="1598" spans="15:16">
      <c r="O1598" s="59"/>
      <c r="P1598" s="59"/>
    </row>
    <row r="1599" spans="15:16">
      <c r="O1599" s="59"/>
      <c r="P1599" s="59"/>
    </row>
    <row r="1600" spans="15:16">
      <c r="O1600" s="59"/>
      <c r="P1600" s="59"/>
    </row>
    <row r="1601" spans="15:16">
      <c r="O1601" s="59"/>
      <c r="P1601" s="59"/>
    </row>
    <row r="1602" spans="15:16">
      <c r="O1602" s="59"/>
      <c r="P1602" s="59"/>
    </row>
    <row r="1603" spans="15:16">
      <c r="O1603" s="59"/>
      <c r="P1603" s="59"/>
    </row>
    <row r="1604" spans="15:16">
      <c r="O1604" s="59"/>
      <c r="P1604" s="59"/>
    </row>
    <row r="1605" spans="15:16">
      <c r="O1605" s="59"/>
      <c r="P1605" s="59"/>
    </row>
    <row r="1606" spans="15:16">
      <c r="O1606" s="59"/>
      <c r="P1606" s="59"/>
    </row>
    <row r="1607" spans="15:16">
      <c r="O1607" s="59"/>
      <c r="P1607" s="59"/>
    </row>
    <row r="1608" spans="15:16">
      <c r="O1608" s="59"/>
      <c r="P1608" s="59"/>
    </row>
    <row r="1609" spans="15:16">
      <c r="O1609" s="59"/>
      <c r="P1609" s="59"/>
    </row>
    <row r="1610" spans="15:16">
      <c r="O1610" s="59"/>
      <c r="P1610" s="59"/>
    </row>
    <row r="1611" spans="15:16">
      <c r="O1611" s="59"/>
      <c r="P1611" s="59"/>
    </row>
    <row r="1612" spans="15:16">
      <c r="O1612" s="59"/>
      <c r="P1612" s="59"/>
    </row>
    <row r="1613" spans="15:16">
      <c r="O1613" s="59"/>
      <c r="P1613" s="59"/>
    </row>
    <row r="1614" spans="15:16">
      <c r="O1614" s="59"/>
      <c r="P1614" s="59"/>
    </row>
    <row r="1615" spans="15:16">
      <c r="O1615" s="59"/>
      <c r="P1615" s="59"/>
    </row>
    <row r="1616" spans="15:16">
      <c r="O1616" s="59"/>
      <c r="P1616" s="59"/>
    </row>
    <row r="1617" spans="15:16">
      <c r="O1617" s="59"/>
      <c r="P1617" s="59"/>
    </row>
    <row r="1618" spans="15:16">
      <c r="O1618" s="59"/>
      <c r="P1618" s="59"/>
    </row>
    <row r="1619" spans="15:16">
      <c r="O1619" s="59"/>
      <c r="P1619" s="59"/>
    </row>
    <row r="1620" spans="15:16">
      <c r="O1620" s="59"/>
      <c r="P1620" s="59"/>
    </row>
    <row r="1621" spans="15:16">
      <c r="O1621" s="59"/>
      <c r="P1621" s="59"/>
    </row>
    <row r="1622" spans="15:16">
      <c r="O1622" s="59"/>
      <c r="P1622" s="59"/>
    </row>
    <row r="1623" spans="15:16">
      <c r="O1623" s="59"/>
      <c r="P1623" s="59"/>
    </row>
    <row r="1624" spans="15:16">
      <c r="O1624" s="59"/>
      <c r="P1624" s="59"/>
    </row>
    <row r="1625" spans="15:16">
      <c r="O1625" s="59"/>
      <c r="P1625" s="59"/>
    </row>
    <row r="1626" spans="15:16">
      <c r="O1626" s="59"/>
      <c r="P1626" s="59"/>
    </row>
    <row r="1627" spans="15:16">
      <c r="O1627" s="59"/>
      <c r="P1627" s="59"/>
    </row>
    <row r="1628" spans="15:16">
      <c r="O1628" s="59"/>
      <c r="P1628" s="59"/>
    </row>
    <row r="1629" spans="15:16">
      <c r="O1629" s="59"/>
      <c r="P1629" s="59"/>
    </row>
    <row r="1630" spans="15:16">
      <c r="O1630" s="59"/>
      <c r="P1630" s="59"/>
    </row>
    <row r="1631" spans="15:16">
      <c r="O1631" s="59"/>
      <c r="P1631" s="59"/>
    </row>
    <row r="1632" spans="15:16">
      <c r="O1632" s="59"/>
      <c r="P1632" s="59"/>
    </row>
    <row r="1633" spans="15:16">
      <c r="O1633" s="59"/>
      <c r="P1633" s="59"/>
    </row>
    <row r="1634" spans="15:16">
      <c r="O1634" s="59"/>
      <c r="P1634" s="59"/>
    </row>
    <row r="1635" spans="15:16">
      <c r="O1635" s="59"/>
      <c r="P1635" s="59"/>
    </row>
    <row r="1636" spans="15:16">
      <c r="O1636" s="59"/>
      <c r="P1636" s="59"/>
    </row>
    <row r="1637" spans="15:16">
      <c r="O1637" s="59"/>
      <c r="P1637" s="59"/>
    </row>
    <row r="1638" spans="15:16">
      <c r="O1638" s="59"/>
      <c r="P1638" s="59"/>
    </row>
    <row r="1639" spans="15:16">
      <c r="O1639" s="59"/>
      <c r="P1639" s="59"/>
    </row>
    <row r="1640" spans="15:16">
      <c r="O1640" s="59"/>
      <c r="P1640" s="59"/>
    </row>
    <row r="1641" spans="15:16">
      <c r="O1641" s="59"/>
      <c r="P1641" s="59"/>
    </row>
    <row r="1642" spans="15:16">
      <c r="O1642" s="59"/>
      <c r="P1642" s="59"/>
    </row>
    <row r="1643" spans="15:16">
      <c r="O1643" s="59"/>
      <c r="P1643" s="59"/>
    </row>
    <row r="1644" spans="15:16">
      <c r="O1644" s="59"/>
      <c r="P1644" s="59"/>
    </row>
    <row r="1645" spans="15:16">
      <c r="O1645" s="59"/>
      <c r="P1645" s="59"/>
    </row>
    <row r="1646" spans="15:16">
      <c r="O1646" s="59"/>
      <c r="P1646" s="59"/>
    </row>
    <row r="1647" spans="15:16">
      <c r="O1647" s="59"/>
      <c r="P1647" s="59"/>
    </row>
    <row r="1648" spans="15:16">
      <c r="O1648" s="59"/>
      <c r="P1648" s="59"/>
    </row>
    <row r="1649" spans="15:16">
      <c r="O1649" s="59"/>
      <c r="P1649" s="59"/>
    </row>
    <row r="1650" spans="15:16">
      <c r="O1650" s="59"/>
      <c r="P1650" s="59"/>
    </row>
    <row r="1651" spans="15:16">
      <c r="O1651" s="59"/>
      <c r="P1651" s="59"/>
    </row>
    <row r="1652" spans="15:16">
      <c r="O1652" s="59"/>
      <c r="P1652" s="59"/>
    </row>
    <row r="1653" spans="15:16">
      <c r="O1653" s="59"/>
      <c r="P1653" s="59"/>
    </row>
    <row r="1654" spans="15:16">
      <c r="O1654" s="59"/>
      <c r="P1654" s="59"/>
    </row>
    <row r="1655" spans="15:16">
      <c r="O1655" s="59"/>
      <c r="P1655" s="59"/>
    </row>
    <row r="1656" spans="15:16">
      <c r="O1656" s="59"/>
      <c r="P1656" s="59"/>
    </row>
    <row r="1657" spans="15:16">
      <c r="O1657" s="59"/>
      <c r="P1657" s="59"/>
    </row>
    <row r="1658" spans="15:16">
      <c r="O1658" s="59"/>
      <c r="P1658" s="59"/>
    </row>
    <row r="1659" spans="15:16">
      <c r="O1659" s="59"/>
      <c r="P1659" s="59"/>
    </row>
    <row r="1660" spans="15:16">
      <c r="O1660" s="59"/>
      <c r="P1660" s="59"/>
    </row>
    <row r="1661" spans="15:16">
      <c r="O1661" s="59"/>
      <c r="P1661" s="59"/>
    </row>
    <row r="1662" spans="15:16">
      <c r="O1662" s="59"/>
      <c r="P1662" s="59"/>
    </row>
    <row r="1663" spans="15:16">
      <c r="O1663" s="59"/>
      <c r="P1663" s="59"/>
    </row>
    <row r="1664" spans="15:16">
      <c r="O1664" s="59"/>
      <c r="P1664" s="59"/>
    </row>
    <row r="1665" spans="15:16">
      <c r="O1665" s="59"/>
      <c r="P1665" s="59"/>
    </row>
    <row r="1666" spans="15:16">
      <c r="O1666" s="59"/>
      <c r="P1666" s="59"/>
    </row>
    <row r="1667" spans="15:16">
      <c r="O1667" s="59"/>
      <c r="P1667" s="59"/>
    </row>
    <row r="1668" spans="15:16">
      <c r="O1668" s="59"/>
      <c r="P1668" s="59"/>
    </row>
    <row r="1669" spans="15:16">
      <c r="O1669" s="59"/>
      <c r="P1669" s="59"/>
    </row>
    <row r="1670" spans="15:16">
      <c r="O1670" s="59"/>
      <c r="P1670" s="59"/>
    </row>
    <row r="1671" spans="15:16">
      <c r="O1671" s="59"/>
      <c r="P1671" s="59"/>
    </row>
    <row r="1672" spans="15:16">
      <c r="O1672" s="59"/>
      <c r="P1672" s="59"/>
    </row>
    <row r="1673" spans="15:16">
      <c r="O1673" s="59"/>
      <c r="P1673" s="59"/>
    </row>
    <row r="1674" spans="15:16">
      <c r="O1674" s="59"/>
      <c r="P1674" s="59"/>
    </row>
    <row r="1675" spans="15:16">
      <c r="O1675" s="59"/>
      <c r="P1675" s="59"/>
    </row>
    <row r="1676" spans="15:16">
      <c r="O1676" s="59"/>
      <c r="P1676" s="59"/>
    </row>
    <row r="1677" spans="15:16">
      <c r="O1677" s="59"/>
      <c r="P1677" s="59"/>
    </row>
    <row r="1678" spans="15:16">
      <c r="O1678" s="59"/>
      <c r="P1678" s="59"/>
    </row>
    <row r="1679" spans="15:16">
      <c r="O1679" s="59"/>
      <c r="P1679" s="59"/>
    </row>
    <row r="1680" spans="15:16">
      <c r="O1680" s="59"/>
      <c r="P1680" s="59"/>
    </row>
    <row r="1681" spans="15:16">
      <c r="O1681" s="59"/>
      <c r="P1681" s="59"/>
    </row>
    <row r="1682" spans="15:16">
      <c r="O1682" s="59"/>
      <c r="P1682" s="59"/>
    </row>
    <row r="1683" spans="15:16">
      <c r="O1683" s="59"/>
      <c r="P1683" s="59"/>
    </row>
    <row r="1684" spans="15:16">
      <c r="O1684" s="59"/>
      <c r="P1684" s="59"/>
    </row>
    <row r="1685" spans="15:16">
      <c r="O1685" s="59"/>
      <c r="P1685" s="59"/>
    </row>
    <row r="1686" spans="15:16">
      <c r="O1686" s="59"/>
      <c r="P1686" s="59"/>
    </row>
    <row r="1687" spans="15:16">
      <c r="O1687" s="59"/>
      <c r="P1687" s="59"/>
    </row>
    <row r="1688" spans="15:16">
      <c r="O1688" s="59"/>
      <c r="P1688" s="59"/>
    </row>
    <row r="1689" spans="15:16">
      <c r="O1689" s="59"/>
      <c r="P1689" s="59"/>
    </row>
    <row r="1690" spans="15:16">
      <c r="O1690" s="59"/>
      <c r="P1690" s="59"/>
    </row>
    <row r="1691" spans="15:16">
      <c r="O1691" s="59"/>
      <c r="P1691" s="59"/>
    </row>
    <row r="1692" spans="15:16">
      <c r="O1692" s="59"/>
      <c r="P1692" s="59"/>
    </row>
    <row r="1693" spans="15:16">
      <c r="O1693" s="59"/>
      <c r="P1693" s="59"/>
    </row>
    <row r="1694" spans="15:16">
      <c r="O1694" s="59"/>
      <c r="P1694" s="59"/>
    </row>
    <row r="1695" spans="15:16">
      <c r="O1695" s="59"/>
      <c r="P1695" s="59"/>
    </row>
    <row r="1696" spans="15:16">
      <c r="O1696" s="59"/>
      <c r="P1696" s="59"/>
    </row>
    <row r="1697" spans="15:16">
      <c r="O1697" s="59"/>
      <c r="P1697" s="59"/>
    </row>
    <row r="1698" spans="15:16">
      <c r="O1698" s="59"/>
      <c r="P1698" s="59"/>
    </row>
    <row r="1699" spans="15:16">
      <c r="O1699" s="59"/>
      <c r="P1699" s="59"/>
    </row>
    <row r="1700" spans="15:16">
      <c r="O1700" s="59"/>
      <c r="P1700" s="59"/>
    </row>
    <row r="1701" spans="15:16">
      <c r="O1701" s="59"/>
      <c r="P1701" s="59"/>
    </row>
    <row r="1702" spans="15:16">
      <c r="O1702" s="59"/>
      <c r="P1702" s="59"/>
    </row>
    <row r="1703" spans="15:16">
      <c r="O1703" s="59"/>
      <c r="P1703" s="59"/>
    </row>
    <row r="1704" spans="15:16">
      <c r="O1704" s="59"/>
      <c r="P1704" s="59"/>
    </row>
    <row r="1705" spans="15:16">
      <c r="O1705" s="59"/>
      <c r="P1705" s="59"/>
    </row>
    <row r="1706" spans="15:16">
      <c r="O1706" s="59"/>
      <c r="P1706" s="59"/>
    </row>
    <row r="1707" spans="15:16">
      <c r="O1707" s="59"/>
      <c r="P1707" s="59"/>
    </row>
    <row r="1708" spans="15:16">
      <c r="O1708" s="59"/>
      <c r="P1708" s="59"/>
    </row>
    <row r="1709" spans="15:16">
      <c r="O1709" s="59"/>
      <c r="P1709" s="59"/>
    </row>
    <row r="1710" spans="15:16">
      <c r="O1710" s="59"/>
      <c r="P1710" s="59"/>
    </row>
    <row r="1711" spans="15:16">
      <c r="O1711" s="59"/>
      <c r="P1711" s="59"/>
    </row>
    <row r="1712" spans="15:16">
      <c r="O1712" s="59"/>
      <c r="P1712" s="59"/>
    </row>
    <row r="1713" spans="15:16">
      <c r="O1713" s="59"/>
      <c r="P1713" s="59"/>
    </row>
    <row r="1714" spans="15:16">
      <c r="O1714" s="59"/>
      <c r="P1714" s="59"/>
    </row>
    <row r="1715" spans="15:16">
      <c r="O1715" s="59"/>
      <c r="P1715" s="59"/>
    </row>
    <row r="1716" spans="15:16">
      <c r="O1716" s="59"/>
      <c r="P1716" s="59"/>
    </row>
    <row r="1717" spans="15:16">
      <c r="O1717" s="59"/>
      <c r="P1717" s="59"/>
    </row>
    <row r="1718" spans="15:16">
      <c r="O1718" s="59"/>
      <c r="P1718" s="59"/>
    </row>
    <row r="1719" spans="15:16">
      <c r="O1719" s="59"/>
      <c r="P1719" s="59"/>
    </row>
    <row r="1720" spans="15:16">
      <c r="O1720" s="59"/>
      <c r="P1720" s="59"/>
    </row>
    <row r="1721" spans="15:16">
      <c r="O1721" s="59"/>
      <c r="P1721" s="59"/>
    </row>
    <row r="1722" spans="15:16">
      <c r="O1722" s="59"/>
      <c r="P1722" s="59"/>
    </row>
    <row r="1723" spans="15:16">
      <c r="O1723" s="59"/>
      <c r="P1723" s="59"/>
    </row>
    <row r="1724" spans="15:16">
      <c r="O1724" s="59"/>
      <c r="P1724" s="59"/>
    </row>
    <row r="1725" spans="15:16">
      <c r="O1725" s="59"/>
      <c r="P1725" s="59"/>
    </row>
    <row r="1726" spans="15:16">
      <c r="O1726" s="59"/>
      <c r="P1726" s="59"/>
    </row>
    <row r="1727" spans="15:16">
      <c r="O1727" s="59"/>
      <c r="P1727" s="59"/>
    </row>
    <row r="1728" spans="15:16">
      <c r="O1728" s="59"/>
      <c r="P1728" s="59"/>
    </row>
    <row r="1729" spans="15:16">
      <c r="O1729" s="59"/>
      <c r="P1729" s="59"/>
    </row>
    <row r="1730" spans="15:16">
      <c r="O1730" s="59"/>
      <c r="P1730" s="59"/>
    </row>
    <row r="1731" spans="15:16">
      <c r="O1731" s="59"/>
      <c r="P1731" s="59"/>
    </row>
    <row r="1732" spans="15:16">
      <c r="O1732" s="59"/>
      <c r="P1732" s="59"/>
    </row>
    <row r="1733" spans="15:16">
      <c r="O1733" s="59"/>
      <c r="P1733" s="59"/>
    </row>
    <row r="1734" spans="15:16">
      <c r="O1734" s="59"/>
      <c r="P1734" s="59"/>
    </row>
    <row r="1735" spans="15:16">
      <c r="O1735" s="59"/>
      <c r="P1735" s="59"/>
    </row>
    <row r="1736" spans="15:16">
      <c r="O1736" s="59"/>
      <c r="P1736" s="59"/>
    </row>
    <row r="1737" spans="15:16">
      <c r="O1737" s="59"/>
      <c r="P1737" s="59"/>
    </row>
    <row r="1738" spans="15:16">
      <c r="O1738" s="59"/>
      <c r="P1738" s="59"/>
    </row>
    <row r="1739" spans="15:16">
      <c r="O1739" s="59"/>
      <c r="P1739" s="59"/>
    </row>
    <row r="1740" spans="15:16">
      <c r="O1740" s="59"/>
      <c r="P1740" s="59"/>
    </row>
    <row r="1741" spans="15:16">
      <c r="O1741" s="59"/>
      <c r="P1741" s="59"/>
    </row>
    <row r="1742" spans="15:16">
      <c r="O1742" s="59"/>
      <c r="P1742" s="59"/>
    </row>
    <row r="1743" spans="15:16">
      <c r="O1743" s="59"/>
      <c r="P1743" s="59"/>
    </row>
    <row r="1744" spans="15:16">
      <c r="O1744" s="59"/>
      <c r="P1744" s="59"/>
    </row>
    <row r="1745" spans="15:16">
      <c r="O1745" s="59"/>
      <c r="P1745" s="59"/>
    </row>
    <row r="1746" spans="15:16">
      <c r="O1746" s="59"/>
      <c r="P1746" s="59"/>
    </row>
    <row r="1747" spans="15:16">
      <c r="O1747" s="59"/>
      <c r="P1747" s="59"/>
    </row>
    <row r="1748" spans="15:16">
      <c r="O1748" s="59"/>
      <c r="P1748" s="59"/>
    </row>
    <row r="1749" spans="15:16">
      <c r="O1749" s="59"/>
      <c r="P1749" s="59"/>
    </row>
    <row r="1750" spans="15:16">
      <c r="O1750" s="59"/>
      <c r="P1750" s="59"/>
    </row>
    <row r="1751" spans="15:16">
      <c r="O1751" s="59"/>
      <c r="P1751" s="59"/>
    </row>
    <row r="1752" spans="15:16">
      <c r="O1752" s="59"/>
      <c r="P1752" s="59"/>
    </row>
    <row r="1753" spans="15:16">
      <c r="O1753" s="59"/>
      <c r="P1753" s="59"/>
    </row>
    <row r="1754" spans="15:16">
      <c r="O1754" s="59"/>
      <c r="P1754" s="59"/>
    </row>
    <row r="1755" spans="15:16">
      <c r="O1755" s="59"/>
      <c r="P1755" s="59"/>
    </row>
    <row r="1756" spans="15:16">
      <c r="O1756" s="59"/>
      <c r="P1756" s="59"/>
    </row>
    <row r="1757" spans="15:16">
      <c r="O1757" s="59"/>
      <c r="P1757" s="59"/>
    </row>
    <row r="1758" spans="15:16">
      <c r="O1758" s="59"/>
      <c r="P1758" s="59"/>
    </row>
    <row r="1759" spans="15:16">
      <c r="O1759" s="59"/>
      <c r="P1759" s="59"/>
    </row>
    <row r="1760" spans="15:16">
      <c r="O1760" s="59"/>
      <c r="P1760" s="59"/>
    </row>
    <row r="1761" spans="15:16">
      <c r="O1761" s="59"/>
      <c r="P1761" s="59"/>
    </row>
    <row r="1762" spans="15:16">
      <c r="O1762" s="59"/>
      <c r="P1762" s="59"/>
    </row>
    <row r="1763" spans="15:16">
      <c r="O1763" s="59"/>
      <c r="P1763" s="59"/>
    </row>
    <row r="1764" spans="15:16">
      <c r="O1764" s="59"/>
      <c r="P1764" s="59"/>
    </row>
    <row r="1765" spans="15:16">
      <c r="O1765" s="59"/>
      <c r="P1765" s="59"/>
    </row>
    <row r="1766" spans="15:16">
      <c r="O1766" s="59"/>
      <c r="P1766" s="59"/>
    </row>
    <row r="1767" spans="15:16">
      <c r="O1767" s="59"/>
      <c r="P1767" s="59"/>
    </row>
    <row r="1768" spans="15:16">
      <c r="O1768" s="59"/>
      <c r="P1768" s="59"/>
    </row>
    <row r="1769" spans="15:16">
      <c r="O1769" s="59"/>
      <c r="P1769" s="59"/>
    </row>
    <row r="1770" spans="15:16">
      <c r="O1770" s="59"/>
      <c r="P1770" s="59"/>
    </row>
    <row r="1771" spans="15:16">
      <c r="O1771" s="59"/>
      <c r="P1771" s="59"/>
    </row>
    <row r="1772" spans="15:16">
      <c r="O1772" s="59"/>
      <c r="P1772" s="59"/>
    </row>
    <row r="1773" spans="15:16">
      <c r="O1773" s="59"/>
      <c r="P1773" s="59"/>
    </row>
    <row r="1774" spans="15:16">
      <c r="O1774" s="59"/>
      <c r="P1774" s="59"/>
    </row>
    <row r="1775" spans="15:16">
      <c r="O1775" s="59"/>
      <c r="P1775" s="59"/>
    </row>
    <row r="1776" spans="15:16">
      <c r="O1776" s="59"/>
      <c r="P1776" s="59"/>
    </row>
    <row r="1777" spans="15:16">
      <c r="O1777" s="59"/>
      <c r="P1777" s="59"/>
    </row>
    <row r="1778" spans="15:16">
      <c r="O1778" s="59"/>
      <c r="P1778" s="59"/>
    </row>
    <row r="1779" spans="15:16">
      <c r="O1779" s="59"/>
      <c r="P1779" s="59"/>
    </row>
    <row r="1780" spans="15:16">
      <c r="O1780" s="59"/>
      <c r="P1780" s="59"/>
    </row>
    <row r="1781" spans="15:16">
      <c r="O1781" s="59"/>
      <c r="P1781" s="59"/>
    </row>
    <row r="1782" spans="15:16">
      <c r="O1782" s="59"/>
      <c r="P1782" s="59"/>
    </row>
    <row r="1783" spans="15:16">
      <c r="O1783" s="59"/>
      <c r="P1783" s="59"/>
    </row>
    <row r="1784" spans="15:16">
      <c r="O1784" s="59"/>
      <c r="P1784" s="59"/>
    </row>
    <row r="1785" spans="15:16">
      <c r="O1785" s="59"/>
      <c r="P1785" s="59"/>
    </row>
    <row r="1786" spans="15:16">
      <c r="O1786" s="59"/>
      <c r="P1786" s="59"/>
    </row>
    <row r="1787" spans="15:16">
      <c r="O1787" s="59"/>
      <c r="P1787" s="59"/>
    </row>
    <row r="1788" spans="15:16">
      <c r="O1788" s="59"/>
      <c r="P1788" s="59"/>
    </row>
    <row r="1789" spans="15:16">
      <c r="O1789" s="59"/>
      <c r="P1789" s="59"/>
    </row>
    <row r="1790" spans="15:16">
      <c r="O1790" s="59"/>
      <c r="P1790" s="59"/>
    </row>
    <row r="1791" spans="15:16">
      <c r="O1791" s="59"/>
      <c r="P1791" s="59"/>
    </row>
    <row r="1792" spans="15:16">
      <c r="O1792" s="59"/>
      <c r="P1792" s="59"/>
    </row>
    <row r="1793" spans="15:16">
      <c r="O1793" s="59"/>
      <c r="P1793" s="59"/>
    </row>
    <row r="1794" spans="15:16">
      <c r="O1794" s="59"/>
      <c r="P1794" s="59"/>
    </row>
    <row r="1795" spans="15:16">
      <c r="O1795" s="59"/>
      <c r="P1795" s="59"/>
    </row>
    <row r="1796" spans="15:16">
      <c r="O1796" s="59"/>
      <c r="P1796" s="59"/>
    </row>
    <row r="1797" spans="15:16">
      <c r="O1797" s="59"/>
      <c r="P1797" s="59"/>
    </row>
    <row r="1798" spans="15:16">
      <c r="O1798" s="59"/>
      <c r="P1798" s="59"/>
    </row>
    <row r="1799" spans="15:16">
      <c r="O1799" s="59"/>
      <c r="P1799" s="59"/>
    </row>
    <row r="1800" spans="15:16">
      <c r="O1800" s="59"/>
      <c r="P1800" s="59"/>
    </row>
    <row r="1801" spans="15:16">
      <c r="O1801" s="59"/>
      <c r="P1801" s="59"/>
    </row>
    <row r="1802" spans="15:16">
      <c r="O1802" s="59"/>
      <c r="P1802" s="59"/>
    </row>
    <row r="1803" spans="15:16">
      <c r="O1803" s="59"/>
      <c r="P1803" s="59"/>
    </row>
    <row r="1804" spans="15:16">
      <c r="O1804" s="59"/>
      <c r="P1804" s="59"/>
    </row>
    <row r="1805" spans="15:16">
      <c r="O1805" s="59"/>
      <c r="P1805" s="59"/>
    </row>
    <row r="1806" spans="15:16">
      <c r="O1806" s="59"/>
      <c r="P1806" s="59"/>
    </row>
    <row r="1807" spans="15:16">
      <c r="O1807" s="59"/>
      <c r="P1807" s="59"/>
    </row>
    <row r="1808" spans="15:16">
      <c r="O1808" s="59"/>
      <c r="P1808" s="59"/>
    </row>
    <row r="1809" spans="15:16">
      <c r="O1809" s="59"/>
      <c r="P1809" s="59"/>
    </row>
    <row r="1810" spans="15:16">
      <c r="O1810" s="59"/>
      <c r="P1810" s="59"/>
    </row>
    <row r="1811" spans="15:16">
      <c r="O1811" s="59"/>
      <c r="P1811" s="59"/>
    </row>
    <row r="1812" spans="15:16">
      <c r="O1812" s="59"/>
      <c r="P1812" s="59"/>
    </row>
    <row r="1813" spans="15:16">
      <c r="O1813" s="59"/>
      <c r="P1813" s="59"/>
    </row>
    <row r="1814" spans="15:16">
      <c r="O1814" s="59"/>
      <c r="P1814" s="59"/>
    </row>
    <row r="1815" spans="15:16">
      <c r="O1815" s="59"/>
      <c r="P1815" s="59"/>
    </row>
    <row r="1816" spans="15:16">
      <c r="O1816" s="59"/>
      <c r="P1816" s="59"/>
    </row>
    <row r="1817" spans="15:16">
      <c r="O1817" s="59"/>
      <c r="P1817" s="59"/>
    </row>
    <row r="1818" spans="15:16">
      <c r="O1818" s="59"/>
      <c r="P1818" s="59"/>
    </row>
    <row r="1819" spans="15:16">
      <c r="O1819" s="59"/>
      <c r="P1819" s="59"/>
    </row>
    <row r="1820" spans="15:16">
      <c r="O1820" s="59"/>
      <c r="P1820" s="59"/>
    </row>
    <row r="1821" spans="15:16">
      <c r="O1821" s="59"/>
      <c r="P1821" s="59"/>
    </row>
    <row r="1822" spans="15:16">
      <c r="O1822" s="59"/>
      <c r="P1822" s="59"/>
    </row>
    <row r="1823" spans="15:16">
      <c r="O1823" s="59"/>
      <c r="P1823" s="59"/>
    </row>
    <row r="1824" spans="15:16">
      <c r="O1824" s="59"/>
      <c r="P1824" s="59"/>
    </row>
    <row r="1825" spans="15:16">
      <c r="O1825" s="59"/>
      <c r="P1825" s="59"/>
    </row>
    <row r="1826" spans="15:16">
      <c r="O1826" s="59"/>
      <c r="P1826" s="59"/>
    </row>
    <row r="1827" spans="15:16">
      <c r="O1827" s="59"/>
      <c r="P1827" s="59"/>
    </row>
    <row r="1828" spans="15:16">
      <c r="O1828" s="59"/>
      <c r="P1828" s="59"/>
    </row>
    <row r="1829" spans="15:16">
      <c r="O1829" s="59"/>
      <c r="P1829" s="59"/>
    </row>
    <row r="1830" spans="15:16">
      <c r="O1830" s="59"/>
      <c r="P1830" s="59"/>
    </row>
    <row r="1831" spans="15:16">
      <c r="O1831" s="59"/>
      <c r="P1831" s="59"/>
    </row>
    <row r="1832" spans="15:16">
      <c r="O1832" s="59"/>
      <c r="P1832" s="59"/>
    </row>
    <row r="1833" spans="15:16">
      <c r="O1833" s="59"/>
      <c r="P1833" s="59"/>
    </row>
    <row r="1834" spans="15:16">
      <c r="O1834" s="59"/>
      <c r="P1834" s="59"/>
    </row>
    <row r="1835" spans="15:16">
      <c r="O1835" s="59"/>
      <c r="P1835" s="59"/>
    </row>
    <row r="1836" spans="15:16">
      <c r="O1836" s="59"/>
      <c r="P1836" s="59"/>
    </row>
    <row r="1837" spans="15:16">
      <c r="O1837" s="59"/>
      <c r="P1837" s="59"/>
    </row>
    <row r="1838" spans="15:16">
      <c r="O1838" s="59"/>
      <c r="P1838" s="59"/>
    </row>
    <row r="1839" spans="15:16">
      <c r="O1839" s="59"/>
      <c r="P1839" s="59"/>
    </row>
    <row r="1840" spans="15:16">
      <c r="O1840" s="59"/>
      <c r="P1840" s="59"/>
    </row>
    <row r="1841" spans="15:16">
      <c r="O1841" s="59"/>
      <c r="P1841" s="59"/>
    </row>
    <row r="1842" spans="15:16">
      <c r="O1842" s="59"/>
      <c r="P1842" s="59"/>
    </row>
    <row r="1843" spans="15:16">
      <c r="O1843" s="59"/>
      <c r="P1843" s="59"/>
    </row>
    <row r="1844" spans="15:16">
      <c r="O1844" s="59"/>
      <c r="P1844" s="59"/>
    </row>
    <row r="1845" spans="15:16">
      <c r="O1845" s="59"/>
      <c r="P1845" s="59"/>
    </row>
    <row r="1846" spans="15:16">
      <c r="O1846" s="59"/>
      <c r="P1846" s="59"/>
    </row>
    <row r="1847" spans="15:16">
      <c r="O1847" s="59"/>
      <c r="P1847" s="59"/>
    </row>
    <row r="1848" spans="15:16">
      <c r="O1848" s="59"/>
      <c r="P1848" s="59"/>
    </row>
    <row r="1849" spans="15:16">
      <c r="O1849" s="59"/>
      <c r="P1849" s="59"/>
    </row>
    <row r="1850" spans="15:16">
      <c r="O1850" s="59"/>
      <c r="P1850" s="59"/>
    </row>
    <row r="1851" spans="15:16">
      <c r="O1851" s="59"/>
      <c r="P1851" s="59"/>
    </row>
    <row r="1852" spans="15:16">
      <c r="O1852" s="59"/>
      <c r="P1852" s="59"/>
    </row>
    <row r="1853" spans="15:16">
      <c r="O1853" s="59"/>
      <c r="P1853" s="59"/>
    </row>
    <row r="1854" spans="15:16">
      <c r="O1854" s="59"/>
      <c r="P1854" s="59"/>
    </row>
    <row r="1855" spans="15:16">
      <c r="O1855" s="59"/>
      <c r="P1855" s="59"/>
    </row>
    <row r="1856" spans="15:16">
      <c r="O1856" s="59"/>
      <c r="P1856" s="59"/>
    </row>
    <row r="1857" spans="15:16">
      <c r="O1857" s="59"/>
      <c r="P1857" s="59"/>
    </row>
    <row r="1858" spans="15:16">
      <c r="O1858" s="59"/>
      <c r="P1858" s="59"/>
    </row>
    <row r="1859" spans="15:16">
      <c r="O1859" s="59"/>
      <c r="P1859" s="59"/>
    </row>
    <row r="1860" spans="15:16">
      <c r="O1860" s="59"/>
      <c r="P1860" s="59"/>
    </row>
    <row r="1861" spans="15:16">
      <c r="O1861" s="59"/>
      <c r="P1861" s="59"/>
    </row>
    <row r="1862" spans="15:16">
      <c r="O1862" s="59"/>
      <c r="P1862" s="59"/>
    </row>
    <row r="1863" spans="15:16">
      <c r="O1863" s="59"/>
      <c r="P1863" s="59"/>
    </row>
    <row r="1864" spans="15:16">
      <c r="O1864" s="59"/>
      <c r="P1864" s="59"/>
    </row>
    <row r="1865" spans="15:16">
      <c r="O1865" s="59"/>
      <c r="P1865" s="59"/>
    </row>
    <row r="1866" spans="15:16">
      <c r="O1866" s="59"/>
      <c r="P1866" s="59"/>
    </row>
    <row r="1867" spans="15:16">
      <c r="O1867" s="59"/>
      <c r="P1867" s="59"/>
    </row>
    <row r="1868" spans="15:16">
      <c r="O1868" s="59"/>
      <c r="P1868" s="59"/>
    </row>
    <row r="1869" spans="15:16">
      <c r="O1869" s="59"/>
      <c r="P1869" s="59"/>
    </row>
    <row r="1870" spans="15:16">
      <c r="O1870" s="59"/>
      <c r="P1870" s="59"/>
    </row>
    <row r="1871" spans="15:16">
      <c r="O1871" s="59"/>
      <c r="P1871" s="59"/>
    </row>
    <row r="1872" spans="15:16">
      <c r="O1872" s="59"/>
      <c r="P1872" s="59"/>
    </row>
    <row r="1873" spans="15:16">
      <c r="O1873" s="59"/>
      <c r="P1873" s="59"/>
    </row>
    <row r="1874" spans="15:16">
      <c r="O1874" s="59"/>
      <c r="P1874" s="59"/>
    </row>
    <row r="1875" spans="15:16">
      <c r="O1875" s="59"/>
      <c r="P1875" s="59"/>
    </row>
    <row r="1876" spans="15:16">
      <c r="O1876" s="59"/>
      <c r="P1876" s="59"/>
    </row>
    <row r="1877" spans="15:16">
      <c r="O1877" s="59"/>
      <c r="P1877" s="59"/>
    </row>
    <row r="1878" spans="15:16">
      <c r="O1878" s="59"/>
      <c r="P1878" s="59"/>
    </row>
    <row r="1879" spans="15:16">
      <c r="O1879" s="59"/>
      <c r="P1879" s="59"/>
    </row>
    <row r="1880" spans="15:16">
      <c r="O1880" s="59"/>
      <c r="P1880" s="59"/>
    </row>
    <row r="1881" spans="15:16">
      <c r="O1881" s="59"/>
      <c r="P1881" s="59"/>
    </row>
    <row r="1882" spans="15:16">
      <c r="O1882" s="59"/>
      <c r="P1882" s="59"/>
    </row>
    <row r="1883" spans="15:16">
      <c r="O1883" s="59"/>
      <c r="P1883" s="59"/>
    </row>
    <row r="1884" spans="15:16">
      <c r="O1884" s="59"/>
      <c r="P1884" s="59"/>
    </row>
    <row r="1885" spans="15:16">
      <c r="O1885" s="59"/>
      <c r="P1885" s="59"/>
    </row>
    <row r="1886" spans="15:16">
      <c r="O1886" s="59"/>
      <c r="P1886" s="59"/>
    </row>
    <row r="1887" spans="15:16">
      <c r="O1887" s="59"/>
      <c r="P1887" s="59"/>
    </row>
    <row r="1888" spans="15:16">
      <c r="O1888" s="59"/>
      <c r="P1888" s="59"/>
    </row>
    <row r="1889" spans="15:16">
      <c r="O1889" s="59"/>
      <c r="P1889" s="59"/>
    </row>
    <row r="1890" spans="15:16">
      <c r="O1890" s="59"/>
      <c r="P1890" s="59"/>
    </row>
    <row r="1891" spans="15:16">
      <c r="O1891" s="59"/>
      <c r="P1891" s="59"/>
    </row>
    <row r="1892" spans="15:16">
      <c r="O1892" s="59"/>
      <c r="P1892" s="59"/>
    </row>
    <row r="1893" spans="15:16">
      <c r="O1893" s="59"/>
      <c r="P1893" s="59"/>
    </row>
    <row r="1894" spans="15:16">
      <c r="O1894" s="59"/>
      <c r="P1894" s="59"/>
    </row>
    <row r="1895" spans="15:16">
      <c r="O1895" s="59"/>
      <c r="P1895" s="59"/>
    </row>
    <row r="1896" spans="15:16">
      <c r="O1896" s="59"/>
      <c r="P1896" s="59"/>
    </row>
    <row r="1897" spans="15:16">
      <c r="O1897" s="59"/>
      <c r="P1897" s="59"/>
    </row>
    <row r="1898" spans="15:16">
      <c r="O1898" s="59"/>
      <c r="P1898" s="59"/>
    </row>
    <row r="1899" spans="15:16">
      <c r="O1899" s="59"/>
      <c r="P1899" s="59"/>
    </row>
    <row r="1900" spans="15:16">
      <c r="O1900" s="59"/>
      <c r="P1900" s="59"/>
    </row>
    <row r="1901" spans="15:16">
      <c r="O1901" s="59"/>
      <c r="P1901" s="59"/>
    </row>
    <row r="1902" spans="15:16">
      <c r="O1902" s="59"/>
      <c r="P1902" s="59"/>
    </row>
    <row r="1903" spans="15:16">
      <c r="O1903" s="59"/>
      <c r="P1903" s="59"/>
    </row>
    <row r="1904" spans="15:16">
      <c r="O1904" s="59"/>
      <c r="P1904" s="59"/>
    </row>
    <row r="1905" spans="15:16">
      <c r="O1905" s="59"/>
      <c r="P1905" s="59"/>
    </row>
    <row r="1906" spans="15:16">
      <c r="O1906" s="59"/>
      <c r="P1906" s="59"/>
    </row>
    <row r="1907" spans="15:16">
      <c r="O1907" s="59"/>
      <c r="P1907" s="59"/>
    </row>
    <row r="1908" spans="15:16">
      <c r="O1908" s="59"/>
      <c r="P1908" s="59"/>
    </row>
    <row r="1909" spans="15:16">
      <c r="O1909" s="59"/>
      <c r="P1909" s="59"/>
    </row>
    <row r="1910" spans="15:16">
      <c r="O1910" s="59"/>
      <c r="P1910" s="59"/>
    </row>
    <row r="1911" spans="15:16">
      <c r="O1911" s="59"/>
      <c r="P1911" s="59"/>
    </row>
    <row r="1912" spans="15:16">
      <c r="O1912" s="59"/>
      <c r="P1912" s="59"/>
    </row>
    <row r="1913" spans="15:16">
      <c r="O1913" s="59"/>
      <c r="P1913" s="59"/>
    </row>
    <row r="1914" spans="15:16">
      <c r="O1914" s="59"/>
      <c r="P1914" s="59"/>
    </row>
    <row r="1915" spans="15:16">
      <c r="O1915" s="59"/>
      <c r="P1915" s="59"/>
    </row>
    <row r="1916" spans="15:16">
      <c r="O1916" s="59"/>
      <c r="P1916" s="59"/>
    </row>
    <row r="1917" spans="15:16">
      <c r="O1917" s="59"/>
      <c r="P1917" s="59"/>
    </row>
    <row r="1918" spans="15:16">
      <c r="O1918" s="59"/>
      <c r="P1918" s="59"/>
    </row>
    <row r="1919" spans="15:16">
      <c r="O1919" s="59"/>
      <c r="P1919" s="59"/>
    </row>
    <row r="1920" spans="15:16">
      <c r="O1920" s="59"/>
      <c r="P1920" s="59"/>
    </row>
    <row r="1921" spans="15:16">
      <c r="O1921" s="59"/>
      <c r="P1921" s="59"/>
    </row>
    <row r="1922" spans="15:16">
      <c r="O1922" s="59"/>
      <c r="P1922" s="59"/>
    </row>
    <row r="1923" spans="15:16">
      <c r="O1923" s="59"/>
      <c r="P1923" s="59"/>
    </row>
    <row r="1924" spans="15:16">
      <c r="O1924" s="59"/>
      <c r="P1924" s="59"/>
    </row>
    <row r="1925" spans="15:16">
      <c r="O1925" s="59"/>
      <c r="P1925" s="59"/>
    </row>
    <row r="1926" spans="15:16">
      <c r="O1926" s="59"/>
      <c r="P1926" s="59"/>
    </row>
    <row r="1927" spans="15:16">
      <c r="O1927" s="59"/>
      <c r="P1927" s="59"/>
    </row>
    <row r="1928" spans="15:16">
      <c r="O1928" s="59"/>
      <c r="P1928" s="59"/>
    </row>
    <row r="1929" spans="15:16">
      <c r="O1929" s="59"/>
      <c r="P1929" s="59"/>
    </row>
    <row r="1930" spans="15:16">
      <c r="O1930" s="59"/>
      <c r="P1930" s="59"/>
    </row>
    <row r="1931" spans="15:16">
      <c r="O1931" s="59"/>
      <c r="P1931" s="59"/>
    </row>
    <row r="1932" spans="15:16">
      <c r="O1932" s="59"/>
      <c r="P1932" s="59"/>
    </row>
    <row r="1933" spans="15:16">
      <c r="O1933" s="59"/>
      <c r="P1933" s="59"/>
    </row>
    <row r="1934" spans="15:16">
      <c r="O1934" s="59"/>
      <c r="P1934" s="59"/>
    </row>
    <row r="1935" spans="15:16">
      <c r="O1935" s="59"/>
      <c r="P1935" s="59"/>
    </row>
    <row r="1936" spans="15:16">
      <c r="O1936" s="59"/>
      <c r="P1936" s="59"/>
    </row>
    <row r="1937" spans="15:16">
      <c r="O1937" s="59"/>
      <c r="P1937" s="59"/>
    </row>
    <row r="1938" spans="15:16">
      <c r="O1938" s="59"/>
      <c r="P1938" s="59"/>
    </row>
    <row r="1939" spans="15:16">
      <c r="O1939" s="59"/>
      <c r="P1939" s="59"/>
    </row>
    <row r="1940" spans="15:16">
      <c r="O1940" s="59"/>
      <c r="P1940" s="59"/>
    </row>
    <row r="1941" spans="15:16">
      <c r="O1941" s="59"/>
      <c r="P1941" s="59"/>
    </row>
    <row r="1942" spans="15:16">
      <c r="O1942" s="59"/>
      <c r="P1942" s="59"/>
    </row>
    <row r="1943" spans="15:16">
      <c r="O1943" s="59"/>
      <c r="P1943" s="59"/>
    </row>
    <row r="1944" spans="15:16">
      <c r="O1944" s="59"/>
      <c r="P1944" s="59"/>
    </row>
    <row r="1945" spans="15:16">
      <c r="O1945" s="59"/>
      <c r="P1945" s="59"/>
    </row>
    <row r="1946" spans="15:16">
      <c r="O1946" s="59"/>
      <c r="P1946" s="59"/>
    </row>
    <row r="1947" spans="15:16">
      <c r="O1947" s="59"/>
      <c r="P1947" s="59"/>
    </row>
    <row r="1948" spans="15:16">
      <c r="O1948" s="59"/>
      <c r="P1948" s="59"/>
    </row>
    <row r="1949" spans="15:16">
      <c r="O1949" s="59"/>
      <c r="P1949" s="59"/>
    </row>
    <row r="1950" spans="15:16">
      <c r="O1950" s="59"/>
      <c r="P1950" s="59"/>
    </row>
    <row r="1951" spans="15:16">
      <c r="O1951" s="59"/>
      <c r="P1951" s="59"/>
    </row>
    <row r="1952" spans="15:16">
      <c r="O1952" s="59"/>
      <c r="P1952" s="59"/>
    </row>
    <row r="1953" spans="15:16">
      <c r="O1953" s="59"/>
      <c r="P1953" s="59"/>
    </row>
    <row r="1954" spans="15:16">
      <c r="O1954" s="59"/>
      <c r="P1954" s="59"/>
    </row>
    <row r="1955" spans="15:16">
      <c r="O1955" s="59"/>
      <c r="P1955" s="59"/>
    </row>
    <row r="1956" spans="15:16">
      <c r="O1956" s="59"/>
      <c r="P1956" s="59"/>
    </row>
    <row r="1957" spans="15:16">
      <c r="O1957" s="59"/>
      <c r="P1957" s="59"/>
    </row>
    <row r="1958" spans="15:16">
      <c r="O1958" s="59"/>
      <c r="P1958" s="59"/>
    </row>
    <row r="1959" spans="15:16">
      <c r="O1959" s="59"/>
      <c r="P1959" s="59"/>
    </row>
    <row r="1960" spans="15:16">
      <c r="O1960" s="59"/>
      <c r="P1960" s="59"/>
    </row>
    <row r="1961" spans="15:16">
      <c r="O1961" s="59"/>
      <c r="P1961" s="59"/>
    </row>
    <row r="1962" spans="15:16">
      <c r="O1962" s="59"/>
      <c r="P1962" s="59"/>
    </row>
    <row r="1963" spans="15:16">
      <c r="O1963" s="59"/>
      <c r="P1963" s="59"/>
    </row>
    <row r="1964" spans="15:16">
      <c r="O1964" s="59"/>
      <c r="P1964" s="59"/>
    </row>
    <row r="1965" spans="15:16">
      <c r="O1965" s="59"/>
      <c r="P1965" s="59"/>
    </row>
    <row r="1966" spans="15:16">
      <c r="O1966" s="59"/>
      <c r="P1966" s="59"/>
    </row>
    <row r="1967" spans="15:16">
      <c r="O1967" s="59"/>
      <c r="P1967" s="59"/>
    </row>
    <row r="1968" spans="15:16">
      <c r="O1968" s="59"/>
      <c r="P1968" s="59"/>
    </row>
    <row r="1969" spans="15:16">
      <c r="O1969" s="59"/>
      <c r="P1969" s="59"/>
    </row>
    <row r="1970" spans="15:16">
      <c r="O1970" s="59"/>
      <c r="P1970" s="59"/>
    </row>
    <row r="1971" spans="15:16">
      <c r="O1971" s="59"/>
      <c r="P1971" s="59"/>
    </row>
    <row r="1972" spans="15:16">
      <c r="O1972" s="59"/>
      <c r="P1972" s="59"/>
    </row>
    <row r="1973" spans="15:16">
      <c r="O1973" s="59"/>
      <c r="P1973" s="59"/>
    </row>
    <row r="1974" spans="15:16">
      <c r="O1974" s="59"/>
      <c r="P1974" s="59"/>
    </row>
    <row r="1975" spans="15:16">
      <c r="O1975" s="59"/>
      <c r="P1975" s="59"/>
    </row>
    <row r="1976" spans="15:16">
      <c r="O1976" s="59"/>
      <c r="P1976" s="59"/>
    </row>
    <row r="1977" spans="15:16">
      <c r="O1977" s="59"/>
      <c r="P1977" s="59"/>
    </row>
    <row r="1978" spans="15:16">
      <c r="O1978" s="59"/>
      <c r="P1978" s="59"/>
    </row>
    <row r="1979" spans="15:16">
      <c r="O1979" s="59"/>
      <c r="P1979" s="59"/>
    </row>
    <row r="1980" spans="15:16">
      <c r="O1980" s="59"/>
      <c r="P1980" s="59"/>
    </row>
    <row r="1981" spans="15:16">
      <c r="O1981" s="59"/>
      <c r="P1981" s="59"/>
    </row>
    <row r="1982" spans="15:16">
      <c r="O1982" s="59"/>
      <c r="P1982" s="59"/>
    </row>
    <row r="1983" spans="15:16">
      <c r="O1983" s="59"/>
      <c r="P1983" s="59"/>
    </row>
    <row r="1984" spans="15:16">
      <c r="O1984" s="59"/>
      <c r="P1984" s="59"/>
    </row>
    <row r="1985" spans="15:16">
      <c r="O1985" s="59"/>
      <c r="P1985" s="59"/>
    </row>
    <row r="1986" spans="15:16">
      <c r="O1986" s="59"/>
      <c r="P1986" s="59"/>
    </row>
    <row r="1987" spans="15:16">
      <c r="O1987" s="59"/>
      <c r="P1987" s="59"/>
    </row>
    <row r="1988" spans="15:16">
      <c r="O1988" s="59"/>
      <c r="P1988" s="59"/>
    </row>
    <row r="1989" spans="15:16">
      <c r="O1989" s="59"/>
      <c r="P1989" s="59"/>
    </row>
    <row r="1990" spans="15:16">
      <c r="O1990" s="59"/>
      <c r="P1990" s="59"/>
    </row>
    <row r="1991" spans="15:16">
      <c r="O1991" s="59"/>
      <c r="P1991" s="59"/>
    </row>
    <row r="1992" spans="15:16">
      <c r="O1992" s="59"/>
      <c r="P1992" s="59"/>
    </row>
    <row r="1993" spans="15:16">
      <c r="O1993" s="59"/>
      <c r="P1993" s="59"/>
    </row>
    <row r="1994" spans="15:16">
      <c r="O1994" s="59"/>
      <c r="P1994" s="59"/>
    </row>
    <row r="1995" spans="15:16">
      <c r="O1995" s="59"/>
      <c r="P1995" s="59"/>
    </row>
    <row r="1996" spans="15:16">
      <c r="O1996" s="59"/>
      <c r="P1996" s="59"/>
    </row>
    <row r="1997" spans="15:16">
      <c r="O1997" s="59"/>
      <c r="P1997" s="59"/>
    </row>
    <row r="1998" spans="15:16">
      <c r="O1998" s="59"/>
      <c r="P1998" s="59"/>
    </row>
    <row r="1999" spans="15:16">
      <c r="O1999" s="59"/>
      <c r="P1999" s="59"/>
    </row>
    <row r="2000" spans="15:16">
      <c r="O2000" s="59"/>
      <c r="P2000" s="59"/>
    </row>
    <row r="2001" spans="15:16">
      <c r="O2001" s="59"/>
      <c r="P2001" s="59"/>
    </row>
    <row r="2002" spans="15:16">
      <c r="O2002" s="59"/>
      <c r="P2002" s="59"/>
    </row>
    <row r="2003" spans="15:16">
      <c r="O2003" s="59"/>
      <c r="P2003" s="59"/>
    </row>
    <row r="2004" spans="15:16">
      <c r="O2004" s="59"/>
      <c r="P2004" s="59"/>
    </row>
    <row r="2005" spans="15:16">
      <c r="O2005" s="59"/>
      <c r="P2005" s="59"/>
    </row>
    <row r="2006" spans="15:16">
      <c r="O2006" s="59"/>
      <c r="P2006" s="59"/>
    </row>
    <row r="2007" spans="15:16">
      <c r="O2007" s="59"/>
      <c r="P2007" s="59"/>
    </row>
    <row r="2008" spans="15:16">
      <c r="O2008" s="59"/>
      <c r="P2008" s="59"/>
    </row>
    <row r="2009" spans="15:16">
      <c r="O2009" s="59"/>
      <c r="P2009" s="59"/>
    </row>
    <row r="2010" spans="15:16">
      <c r="O2010" s="59"/>
      <c r="P2010" s="59"/>
    </row>
    <row r="2011" spans="15:16">
      <c r="O2011" s="59"/>
      <c r="P2011" s="59"/>
    </row>
    <row r="2012" spans="15:16">
      <c r="O2012" s="59"/>
      <c r="P2012" s="59"/>
    </row>
    <row r="2013" spans="15:16">
      <c r="O2013" s="59"/>
      <c r="P2013" s="59"/>
    </row>
    <row r="2014" spans="15:16">
      <c r="O2014" s="59"/>
      <c r="P2014" s="59"/>
    </row>
    <row r="2015" spans="15:16">
      <c r="O2015" s="59"/>
      <c r="P2015" s="59"/>
    </row>
    <row r="2016" spans="15:16">
      <c r="O2016" s="59"/>
      <c r="P2016" s="59"/>
    </row>
    <row r="2017" spans="15:16">
      <c r="O2017" s="59"/>
      <c r="P2017" s="59"/>
    </row>
    <row r="2018" spans="15:16">
      <c r="O2018" s="59"/>
      <c r="P2018" s="59"/>
    </row>
    <row r="2019" spans="15:16">
      <c r="O2019" s="59"/>
      <c r="P2019" s="59"/>
    </row>
    <row r="2020" spans="15:16">
      <c r="O2020" s="59"/>
      <c r="P2020" s="59"/>
    </row>
    <row r="2021" spans="15:16">
      <c r="O2021" s="59"/>
      <c r="P2021" s="59"/>
    </row>
    <row r="2022" spans="15:16">
      <c r="O2022" s="59"/>
      <c r="P2022" s="59"/>
    </row>
    <row r="2023" spans="15:16">
      <c r="O2023" s="59"/>
      <c r="P2023" s="59"/>
    </row>
    <row r="2024" spans="15:16">
      <c r="O2024" s="59"/>
      <c r="P2024" s="59"/>
    </row>
    <row r="2025" spans="15:16">
      <c r="O2025" s="59"/>
      <c r="P2025" s="59"/>
    </row>
    <row r="2026" spans="15:16">
      <c r="O2026" s="59"/>
      <c r="P2026" s="59"/>
    </row>
    <row r="2027" spans="15:16">
      <c r="O2027" s="59"/>
      <c r="P2027" s="59"/>
    </row>
    <row r="2028" spans="15:16">
      <c r="O2028" s="59"/>
      <c r="P2028" s="59"/>
    </row>
    <row r="2029" spans="15:16">
      <c r="O2029" s="59"/>
      <c r="P2029" s="59"/>
    </row>
    <row r="2030" spans="15:16">
      <c r="O2030" s="59"/>
      <c r="P2030" s="59"/>
    </row>
    <row r="2031" spans="15:16">
      <c r="O2031" s="59"/>
      <c r="P2031" s="59"/>
    </row>
    <row r="2032" spans="15:16">
      <c r="O2032" s="59"/>
      <c r="P2032" s="59"/>
    </row>
    <row r="2033" spans="15:16">
      <c r="O2033" s="59"/>
      <c r="P2033" s="59"/>
    </row>
    <row r="2034" spans="15:16">
      <c r="O2034" s="59"/>
      <c r="P2034" s="59"/>
    </row>
    <row r="2035" spans="15:16">
      <c r="O2035" s="59"/>
      <c r="P2035" s="59"/>
    </row>
    <row r="2036" spans="15:16">
      <c r="O2036" s="59"/>
      <c r="P2036" s="59"/>
    </row>
    <row r="2037" spans="15:16">
      <c r="O2037" s="59"/>
      <c r="P2037" s="59"/>
    </row>
    <row r="2038" spans="15:16">
      <c r="O2038" s="59"/>
      <c r="P2038" s="59"/>
    </row>
    <row r="2039" spans="15:16">
      <c r="O2039" s="59"/>
      <c r="P2039" s="59"/>
    </row>
    <row r="2040" spans="15:16">
      <c r="O2040" s="59"/>
      <c r="P2040" s="59"/>
    </row>
    <row r="2041" spans="15:16">
      <c r="O2041" s="59"/>
      <c r="P2041" s="59"/>
    </row>
    <row r="2042" spans="15:16">
      <c r="O2042" s="59"/>
      <c r="P2042" s="59"/>
    </row>
    <row r="2043" spans="15:16">
      <c r="O2043" s="59"/>
      <c r="P2043" s="59"/>
    </row>
    <row r="2044" spans="15:16">
      <c r="O2044" s="59"/>
      <c r="P2044" s="59"/>
    </row>
    <row r="2045" spans="15:16">
      <c r="O2045" s="59"/>
      <c r="P2045" s="59"/>
    </row>
    <row r="2046" spans="15:16">
      <c r="O2046" s="59"/>
      <c r="P2046" s="59"/>
    </row>
    <row r="2047" spans="15:16">
      <c r="O2047" s="59"/>
      <c r="P2047" s="59"/>
    </row>
    <row r="2048" spans="15:16">
      <c r="O2048" s="59"/>
      <c r="P2048" s="59"/>
    </row>
    <row r="2049" spans="15:16">
      <c r="O2049" s="59"/>
      <c r="P2049" s="59"/>
    </row>
    <row r="2050" spans="15:16">
      <c r="O2050" s="59"/>
      <c r="P2050" s="59"/>
    </row>
    <row r="2051" spans="15:16">
      <c r="O2051" s="59"/>
      <c r="P2051" s="59"/>
    </row>
    <row r="2052" spans="15:16">
      <c r="O2052" s="59"/>
      <c r="P2052" s="59"/>
    </row>
    <row r="2053" spans="15:16">
      <c r="O2053" s="59"/>
      <c r="P2053" s="59"/>
    </row>
    <row r="2054" spans="15:16">
      <c r="O2054" s="59"/>
      <c r="P2054" s="59"/>
    </row>
    <row r="2055" spans="15:16">
      <c r="O2055" s="59"/>
      <c r="P2055" s="59"/>
    </row>
    <row r="2056" spans="15:16">
      <c r="O2056" s="59"/>
      <c r="P2056" s="59"/>
    </row>
    <row r="2057" spans="15:16">
      <c r="O2057" s="59"/>
      <c r="P2057" s="59"/>
    </row>
    <row r="2058" spans="15:16">
      <c r="O2058" s="59"/>
      <c r="P2058" s="59"/>
    </row>
    <row r="2059" spans="15:16">
      <c r="O2059" s="59"/>
      <c r="P2059" s="59"/>
    </row>
    <row r="2060" spans="15:16">
      <c r="O2060" s="59"/>
      <c r="P2060" s="59"/>
    </row>
    <row r="2061" spans="15:16">
      <c r="O2061" s="59"/>
      <c r="P2061" s="59"/>
    </row>
    <row r="2062" spans="15:16">
      <c r="O2062" s="59"/>
      <c r="P2062" s="59"/>
    </row>
    <row r="2063" spans="15:16">
      <c r="O2063" s="59"/>
      <c r="P2063" s="59"/>
    </row>
    <row r="2064" spans="15:16">
      <c r="O2064" s="59"/>
      <c r="P2064" s="59"/>
    </row>
    <row r="2065" spans="15:16">
      <c r="O2065" s="59"/>
      <c r="P2065" s="59"/>
    </row>
    <row r="2066" spans="15:16">
      <c r="O2066" s="59"/>
      <c r="P2066" s="59"/>
    </row>
    <row r="2067" spans="15:16">
      <c r="O2067" s="59"/>
      <c r="P2067" s="59"/>
    </row>
    <row r="2068" spans="15:16">
      <c r="O2068" s="59"/>
      <c r="P2068" s="59"/>
    </row>
    <row r="2069" spans="15:16">
      <c r="O2069" s="59"/>
      <c r="P2069" s="59"/>
    </row>
    <row r="2070" spans="15:16">
      <c r="O2070" s="59"/>
      <c r="P2070" s="59"/>
    </row>
    <row r="2071" spans="15:16">
      <c r="O2071" s="59"/>
      <c r="P2071" s="59"/>
    </row>
    <row r="2072" spans="15:16">
      <c r="O2072" s="59"/>
      <c r="P2072" s="59"/>
    </row>
    <row r="2073" spans="15:16">
      <c r="O2073" s="59"/>
      <c r="P2073" s="59"/>
    </row>
    <row r="2074" spans="15:16">
      <c r="O2074" s="59"/>
      <c r="P2074" s="59"/>
    </row>
    <row r="2075" spans="15:16">
      <c r="O2075" s="59"/>
      <c r="P2075" s="59"/>
    </row>
    <row r="2076" spans="15:16">
      <c r="O2076" s="59"/>
      <c r="P2076" s="59"/>
    </row>
    <row r="2077" spans="15:16">
      <c r="O2077" s="59"/>
      <c r="P2077" s="59"/>
    </row>
    <row r="2078" spans="15:16">
      <c r="O2078" s="59"/>
      <c r="P2078" s="59"/>
    </row>
    <row r="2079" spans="15:16">
      <c r="O2079" s="59"/>
      <c r="P2079" s="59"/>
    </row>
    <row r="2080" spans="15:16">
      <c r="O2080" s="59"/>
      <c r="P2080" s="59"/>
    </row>
    <row r="2081" spans="15:16">
      <c r="O2081" s="59"/>
      <c r="P2081" s="59"/>
    </row>
    <row r="2082" spans="15:16">
      <c r="O2082" s="59"/>
      <c r="P2082" s="59"/>
    </row>
    <row r="2083" spans="15:16">
      <c r="O2083" s="59"/>
      <c r="P2083" s="59"/>
    </row>
    <row r="2084" spans="15:16">
      <c r="O2084" s="59"/>
      <c r="P2084" s="59"/>
    </row>
    <row r="2085" spans="15:16">
      <c r="O2085" s="59"/>
      <c r="P2085" s="59"/>
    </row>
    <row r="2086" spans="15:16">
      <c r="O2086" s="59"/>
      <c r="P2086" s="59"/>
    </row>
    <row r="2087" spans="15:16">
      <c r="O2087" s="59"/>
      <c r="P2087" s="59"/>
    </row>
    <row r="2088" spans="15:16">
      <c r="O2088" s="59"/>
      <c r="P2088" s="59"/>
    </row>
    <row r="2089" spans="15:16">
      <c r="O2089" s="59"/>
      <c r="P2089" s="59"/>
    </row>
    <row r="2090" spans="15:16">
      <c r="O2090" s="59"/>
      <c r="P2090" s="59"/>
    </row>
    <row r="2091" spans="15:16">
      <c r="O2091" s="59"/>
      <c r="P2091" s="59"/>
    </row>
    <row r="2092" spans="15:16">
      <c r="O2092" s="59"/>
      <c r="P2092" s="59"/>
    </row>
    <row r="2093" spans="15:16">
      <c r="O2093" s="59"/>
      <c r="P2093" s="59"/>
    </row>
    <row r="2094" spans="15:16">
      <c r="O2094" s="59"/>
      <c r="P2094" s="59"/>
    </row>
    <row r="2095" spans="15:16">
      <c r="O2095" s="59"/>
      <c r="P2095" s="59"/>
    </row>
    <row r="2096" spans="15:16">
      <c r="O2096" s="59"/>
      <c r="P2096" s="59"/>
    </row>
    <row r="2097" spans="15:16">
      <c r="O2097" s="59"/>
      <c r="P2097" s="59"/>
    </row>
    <row r="2098" spans="15:16">
      <c r="O2098" s="59"/>
      <c r="P2098" s="59"/>
    </row>
    <row r="2099" spans="15:16">
      <c r="O2099" s="59"/>
      <c r="P2099" s="59"/>
    </row>
    <row r="2100" spans="15:16">
      <c r="O2100" s="59"/>
      <c r="P2100" s="59"/>
    </row>
    <row r="2101" spans="15:16">
      <c r="O2101" s="59"/>
      <c r="P2101" s="59"/>
    </row>
    <row r="2102" spans="15:16">
      <c r="O2102" s="59"/>
      <c r="P2102" s="59"/>
    </row>
    <row r="2103" spans="15:16">
      <c r="O2103" s="59"/>
      <c r="P2103" s="59"/>
    </row>
    <row r="2104" spans="15:16">
      <c r="O2104" s="59"/>
      <c r="P2104" s="59"/>
    </row>
    <row r="2105" spans="15:16">
      <c r="O2105" s="59"/>
      <c r="P2105" s="59"/>
    </row>
    <row r="2106" spans="15:16">
      <c r="O2106" s="59"/>
      <c r="P2106" s="59"/>
    </row>
    <row r="2107" spans="15:16">
      <c r="O2107" s="59"/>
      <c r="P2107" s="59"/>
    </row>
    <row r="2108" spans="15:16">
      <c r="O2108" s="59"/>
      <c r="P2108" s="59"/>
    </row>
    <row r="2109" spans="15:16">
      <c r="O2109" s="59"/>
      <c r="P2109" s="59"/>
    </row>
    <row r="2110" spans="15:16">
      <c r="O2110" s="59"/>
      <c r="P2110" s="59"/>
    </row>
    <row r="2111" spans="15:16">
      <c r="O2111" s="59"/>
      <c r="P2111" s="59"/>
    </row>
    <row r="2112" spans="15:16">
      <c r="O2112" s="59"/>
      <c r="P2112" s="59"/>
    </row>
    <row r="2113" spans="15:16">
      <c r="O2113" s="59"/>
      <c r="P2113" s="59"/>
    </row>
    <row r="2114" spans="15:16">
      <c r="O2114" s="59"/>
      <c r="P2114" s="59"/>
    </row>
    <row r="2115" spans="15:16">
      <c r="O2115" s="59"/>
      <c r="P2115" s="59"/>
    </row>
    <row r="2116" spans="15:16">
      <c r="O2116" s="59"/>
      <c r="P2116" s="59"/>
    </row>
    <row r="2117" spans="15:16">
      <c r="O2117" s="59"/>
      <c r="P2117" s="59"/>
    </row>
    <row r="2118" spans="15:16">
      <c r="O2118" s="59"/>
      <c r="P2118" s="59"/>
    </row>
    <row r="2119" spans="15:16">
      <c r="O2119" s="59"/>
      <c r="P2119" s="59"/>
    </row>
    <row r="2120" spans="15:16">
      <c r="O2120" s="59"/>
      <c r="P2120" s="59"/>
    </row>
    <row r="2121" spans="15:16">
      <c r="O2121" s="59"/>
      <c r="P2121" s="59"/>
    </row>
    <row r="2122" spans="15:16">
      <c r="O2122" s="59"/>
      <c r="P2122" s="59"/>
    </row>
    <row r="2123" spans="15:16">
      <c r="O2123" s="59"/>
      <c r="P2123" s="59"/>
    </row>
    <row r="2124" spans="15:16">
      <c r="O2124" s="59"/>
      <c r="P2124" s="59"/>
    </row>
    <row r="2125" spans="15:16">
      <c r="O2125" s="59"/>
      <c r="P2125" s="59"/>
    </row>
    <row r="2126" spans="15:16">
      <c r="O2126" s="59"/>
      <c r="P2126" s="59"/>
    </row>
    <row r="2127" spans="15:16">
      <c r="O2127" s="59"/>
      <c r="P2127" s="59"/>
    </row>
    <row r="2128" spans="15:16">
      <c r="O2128" s="59"/>
      <c r="P2128" s="59"/>
    </row>
    <row r="2129" spans="15:16">
      <c r="O2129" s="59"/>
      <c r="P2129" s="59"/>
    </row>
    <row r="2130" spans="15:16">
      <c r="O2130" s="59"/>
      <c r="P2130" s="59"/>
    </row>
    <row r="2131" spans="15:16">
      <c r="O2131" s="59"/>
      <c r="P2131" s="59"/>
    </row>
    <row r="2132" spans="15:16">
      <c r="O2132" s="59"/>
      <c r="P2132" s="59"/>
    </row>
    <row r="2133" spans="15:16">
      <c r="O2133" s="59"/>
      <c r="P2133" s="59"/>
    </row>
    <row r="2134" spans="15:16">
      <c r="O2134" s="59"/>
      <c r="P2134" s="59"/>
    </row>
    <row r="2135" spans="15:16">
      <c r="O2135" s="59"/>
      <c r="P2135" s="59"/>
    </row>
    <row r="2136" spans="15:16">
      <c r="O2136" s="59"/>
      <c r="P2136" s="59"/>
    </row>
    <row r="2137" spans="15:16">
      <c r="O2137" s="59"/>
      <c r="P2137" s="59"/>
    </row>
    <row r="2138" spans="15:16">
      <c r="O2138" s="59"/>
      <c r="P2138" s="59"/>
    </row>
    <row r="2139" spans="15:16">
      <c r="O2139" s="59"/>
      <c r="P2139" s="59"/>
    </row>
    <row r="2140" spans="15:16">
      <c r="O2140" s="59"/>
      <c r="P2140" s="59"/>
    </row>
    <row r="2141" spans="15:16">
      <c r="O2141" s="59"/>
      <c r="P2141" s="59"/>
    </row>
    <row r="2142" spans="15:16">
      <c r="O2142" s="59"/>
      <c r="P2142" s="59"/>
    </row>
    <row r="2143" spans="15:16">
      <c r="O2143" s="59"/>
      <c r="P2143" s="59"/>
    </row>
    <row r="2144" spans="15:16">
      <c r="O2144" s="59"/>
      <c r="P2144" s="59"/>
    </row>
    <row r="2145" spans="15:16">
      <c r="O2145" s="59"/>
      <c r="P2145" s="59"/>
    </row>
    <row r="2146" spans="15:16">
      <c r="O2146" s="59"/>
      <c r="P2146" s="59"/>
    </row>
    <row r="2147" spans="15:16">
      <c r="O2147" s="59"/>
      <c r="P2147" s="59"/>
    </row>
    <row r="2148" spans="15:16">
      <c r="O2148" s="59"/>
      <c r="P2148" s="59"/>
    </row>
    <row r="2149" spans="15:16">
      <c r="O2149" s="59"/>
      <c r="P2149" s="59"/>
    </row>
    <row r="2150" spans="15:16">
      <c r="O2150" s="59"/>
      <c r="P2150" s="59"/>
    </row>
    <row r="2151" spans="15:16">
      <c r="O2151" s="59"/>
      <c r="P2151" s="59"/>
    </row>
    <row r="2152" spans="15:16">
      <c r="O2152" s="59"/>
      <c r="P2152" s="59"/>
    </row>
    <row r="2153" spans="15:16">
      <c r="O2153" s="59"/>
      <c r="P2153" s="59"/>
    </row>
    <row r="2154" spans="15:16">
      <c r="O2154" s="59"/>
      <c r="P2154" s="59"/>
    </row>
    <row r="2155" spans="15:16">
      <c r="O2155" s="59"/>
      <c r="P2155" s="59"/>
    </row>
    <row r="2156" spans="15:16">
      <c r="O2156" s="59"/>
      <c r="P2156" s="59"/>
    </row>
    <row r="2157" spans="15:16">
      <c r="O2157" s="59"/>
      <c r="P2157" s="59"/>
    </row>
    <row r="2158" spans="15:16">
      <c r="O2158" s="59"/>
      <c r="P2158" s="59"/>
    </row>
    <row r="2159" spans="15:16">
      <c r="O2159" s="59"/>
      <c r="P2159" s="59"/>
    </row>
    <row r="2160" spans="15:16">
      <c r="O2160" s="59"/>
      <c r="P2160" s="59"/>
    </row>
    <row r="2161" spans="15:16">
      <c r="O2161" s="59"/>
      <c r="P2161" s="59"/>
    </row>
    <row r="2162" spans="15:16">
      <c r="O2162" s="59"/>
      <c r="P2162" s="59"/>
    </row>
    <row r="2163" spans="15:16">
      <c r="O2163" s="59"/>
      <c r="P2163" s="59"/>
    </row>
    <row r="2164" spans="15:16">
      <c r="O2164" s="59"/>
      <c r="P2164" s="59"/>
    </row>
    <row r="2165" spans="15:16">
      <c r="O2165" s="59"/>
      <c r="P2165" s="59"/>
    </row>
    <row r="2166" spans="15:16">
      <c r="O2166" s="59"/>
      <c r="P2166" s="59"/>
    </row>
    <row r="2167" spans="15:16">
      <c r="O2167" s="59"/>
      <c r="P2167" s="59"/>
    </row>
    <row r="2168" spans="15:16">
      <c r="O2168" s="59"/>
      <c r="P2168" s="59"/>
    </row>
    <row r="2169" spans="15:16">
      <c r="O2169" s="59"/>
      <c r="P2169" s="59"/>
    </row>
    <row r="2170" spans="15:16">
      <c r="O2170" s="59"/>
      <c r="P2170" s="59"/>
    </row>
    <row r="2171" spans="15:16">
      <c r="O2171" s="59"/>
      <c r="P2171" s="59"/>
    </row>
    <row r="2172" spans="15:16">
      <c r="O2172" s="59"/>
      <c r="P2172" s="59"/>
    </row>
    <row r="2173" spans="15:16">
      <c r="O2173" s="59"/>
      <c r="P2173" s="59"/>
    </row>
    <row r="2174" spans="15:16">
      <c r="O2174" s="59"/>
      <c r="P2174" s="59"/>
    </row>
    <row r="2175" spans="15:16">
      <c r="O2175" s="59"/>
      <c r="P2175" s="59"/>
    </row>
    <row r="2176" spans="15:16">
      <c r="O2176" s="59"/>
      <c r="P2176" s="59"/>
    </row>
    <row r="2177" spans="15:16">
      <c r="O2177" s="59"/>
      <c r="P2177" s="59"/>
    </row>
    <row r="2178" spans="15:16">
      <c r="O2178" s="59"/>
      <c r="P2178" s="59"/>
    </row>
    <row r="2179" spans="15:16">
      <c r="O2179" s="59"/>
      <c r="P2179" s="59"/>
    </row>
    <row r="2180" spans="15:16">
      <c r="O2180" s="59"/>
      <c r="P2180" s="59"/>
    </row>
    <row r="2181" spans="15:16">
      <c r="O2181" s="59"/>
      <c r="P2181" s="59"/>
    </row>
    <row r="2182" spans="15:16">
      <c r="O2182" s="59"/>
      <c r="P2182" s="59"/>
    </row>
    <row r="2183" spans="15:16">
      <c r="O2183" s="59"/>
      <c r="P2183" s="59"/>
    </row>
    <row r="2184" spans="15:16">
      <c r="O2184" s="59"/>
      <c r="P2184" s="59"/>
    </row>
    <row r="2185" spans="15:16">
      <c r="O2185" s="59"/>
      <c r="P2185" s="59"/>
    </row>
    <row r="2186" spans="15:16">
      <c r="O2186" s="59"/>
      <c r="P2186" s="59"/>
    </row>
    <row r="2187" spans="15:16">
      <c r="O2187" s="59"/>
      <c r="P2187" s="59"/>
    </row>
    <row r="2188" spans="15:16">
      <c r="O2188" s="59"/>
      <c r="P2188" s="59"/>
    </row>
    <row r="2189" spans="15:16">
      <c r="O2189" s="59"/>
      <c r="P2189" s="59"/>
    </row>
    <row r="2190" spans="15:16">
      <c r="O2190" s="59"/>
      <c r="P2190" s="59"/>
    </row>
    <row r="2191" spans="15:16">
      <c r="O2191" s="59"/>
      <c r="P2191" s="59"/>
    </row>
  </sheetData>
  <mergeCells count="5">
    <mergeCell ref="S11:T11"/>
    <mergeCell ref="Q10:R10"/>
    <mergeCell ref="Z34:AC34"/>
    <mergeCell ref="Z9:AA9"/>
    <mergeCell ref="Z21:AA21"/>
  </mergeCells>
  <pageMargins left="0.75" right="0.75" top="1" bottom="1" header="0.5" footer="0.5"/>
  <pageSetup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GLS</vt:lpstr>
      <vt:lpstr>dB</vt:lpstr>
      <vt:lpstr>loss</vt:lpstr>
      <vt:lpstr>Max</vt:lpstr>
      <vt:lpstr>Min</vt:lpstr>
      <vt:lpstr>pp</vt:lpstr>
      <vt:lpstr>qq</vt:lpstr>
      <vt:lpstr>SD_win</vt:lpstr>
      <vt:lpstr>win</vt:lpstr>
    </vt:vector>
  </TitlesOfParts>
  <Company>&lt;retired&gt;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Wealthy Boomer Discussion Forums</dc:title>
  <dc:creator>Peter Ponzo</dc:creator>
  <cp:lastModifiedBy>Mag</cp:lastModifiedBy>
  <dcterms:created xsi:type="dcterms:W3CDTF">2002-01-04T15:18:09Z</dcterms:created>
  <dcterms:modified xsi:type="dcterms:W3CDTF">2021-06-06T23:43:13Z</dcterms:modified>
</cp:coreProperties>
</file>