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hant\Desktop\Freelancer - EA - Indi\Excel RTD\"/>
    </mc:Choice>
  </mc:AlternateContent>
  <xr:revisionPtr revIDLastSave="0" documentId="13_ncr:1_{77AE874A-A16D-403C-AE77-D7108FD3953B}" xr6:coauthVersionLast="46" xr6:coauthVersionMax="46" xr10:uidLastSave="{00000000-0000-0000-0000-000000000000}"/>
  <bookViews>
    <workbookView xWindow="-98" yWindow="-98" windowWidth="28996" windowHeight="15796" activeTab="1" xr2:uid="{93394775-0EC7-4352-B265-4738F4A654E7}"/>
  </bookViews>
  <sheets>
    <sheet name="Trades " sheetId="8" r:id="rId1"/>
    <sheet name="Dashboard" sheetId="9" r:id="rId2"/>
    <sheet name="H4" sheetId="4" r:id="rId3"/>
    <sheet name="1Hr" sheetId="5" r:id="rId4"/>
    <sheet name="30Min" sheetId="6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4" i="5" l="1"/>
  <c r="D20" i="4"/>
  <c r="T34" i="9"/>
  <c r="T35" i="9"/>
  <c r="T36" i="9"/>
  <c r="B7" i="8" l="1"/>
  <c r="B6" i="8"/>
  <c r="B5" i="8"/>
  <c r="B4" i="8"/>
  <c r="B3" i="8"/>
  <c r="F2" i="8" s="1"/>
  <c r="B2" i="8"/>
  <c r="D1" i="6"/>
  <c r="D1" i="5"/>
  <c r="E7" i="5" s="1"/>
  <c r="D1" i="4"/>
  <c r="T7" i="9"/>
  <c r="T8" i="9"/>
  <c r="T9" i="9"/>
  <c r="T10" i="9"/>
  <c r="T11" i="9"/>
  <c r="T12" i="9"/>
  <c r="T13" i="9"/>
  <c r="T14" i="9"/>
  <c r="T15" i="9"/>
  <c r="T16" i="9"/>
  <c r="T17" i="9"/>
  <c r="T18" i="9"/>
  <c r="T19" i="9"/>
  <c r="T20" i="9"/>
  <c r="T21" i="9"/>
  <c r="T22" i="9"/>
  <c r="T23" i="9"/>
  <c r="T24" i="9"/>
  <c r="T25" i="9"/>
  <c r="T26" i="9"/>
  <c r="T27" i="9"/>
  <c r="T28" i="9"/>
  <c r="T29" i="9"/>
  <c r="T30" i="9"/>
  <c r="T31" i="9"/>
  <c r="T32" i="9"/>
  <c r="T33" i="9"/>
  <c r="U7" i="9" l="1"/>
  <c r="E8" i="6"/>
  <c r="E16" i="6"/>
  <c r="E24" i="6"/>
  <c r="E32" i="6"/>
  <c r="D10" i="6"/>
  <c r="D18" i="6"/>
  <c r="D26" i="6"/>
  <c r="D34" i="6"/>
  <c r="C12" i="6"/>
  <c r="C20" i="6"/>
  <c r="C28" i="6"/>
  <c r="C36" i="6"/>
  <c r="C21" i="6"/>
  <c r="C37" i="6"/>
  <c r="E11" i="6"/>
  <c r="D13" i="6"/>
  <c r="D37" i="6"/>
  <c r="C31" i="6"/>
  <c r="E28" i="6"/>
  <c r="D22" i="6"/>
  <c r="C16" i="6"/>
  <c r="C34" i="6"/>
  <c r="E31" i="6"/>
  <c r="C11" i="6"/>
  <c r="E9" i="6"/>
  <c r="E17" i="6"/>
  <c r="E25" i="6"/>
  <c r="E33" i="6"/>
  <c r="D11" i="6"/>
  <c r="D19" i="6"/>
  <c r="D27" i="6"/>
  <c r="D35" i="6"/>
  <c r="C13" i="6"/>
  <c r="C29" i="6"/>
  <c r="C7" i="6"/>
  <c r="E19" i="6"/>
  <c r="E35" i="6"/>
  <c r="D29" i="6"/>
  <c r="C23" i="6"/>
  <c r="E12" i="6"/>
  <c r="E36" i="6"/>
  <c r="D14" i="6"/>
  <c r="C8" i="6"/>
  <c r="C24" i="6"/>
  <c r="C10" i="6"/>
  <c r="E23" i="6"/>
  <c r="D17" i="6"/>
  <c r="C19" i="6"/>
  <c r="E10" i="6"/>
  <c r="E18" i="6"/>
  <c r="E26" i="6"/>
  <c r="E34" i="6"/>
  <c r="D12" i="6"/>
  <c r="D20" i="6"/>
  <c r="D28" i="6"/>
  <c r="D36" i="6"/>
  <c r="C14" i="6"/>
  <c r="C22" i="6"/>
  <c r="C30" i="6"/>
  <c r="E27" i="6"/>
  <c r="D21" i="6"/>
  <c r="C15" i="6"/>
  <c r="E20" i="6"/>
  <c r="D30" i="6"/>
  <c r="C32" i="6"/>
  <c r="E15" i="6"/>
  <c r="D25" i="6"/>
  <c r="C35" i="6"/>
  <c r="C18" i="6"/>
  <c r="E13" i="6"/>
  <c r="E21" i="6"/>
  <c r="E29" i="6"/>
  <c r="E37" i="6"/>
  <c r="D15" i="6"/>
  <c r="D23" i="6"/>
  <c r="D31" i="6"/>
  <c r="C9" i="6"/>
  <c r="C17" i="6"/>
  <c r="C25" i="6"/>
  <c r="C33" i="6"/>
  <c r="E14" i="6"/>
  <c r="E22" i="6"/>
  <c r="E30" i="6"/>
  <c r="D8" i="6"/>
  <c r="D16" i="6"/>
  <c r="D24" i="6"/>
  <c r="D32" i="6"/>
  <c r="C26" i="6"/>
  <c r="D9" i="6"/>
  <c r="D33" i="6"/>
  <c r="C27" i="6"/>
  <c r="J1" i="9"/>
  <c r="D34" i="4"/>
  <c r="C34" i="4"/>
  <c r="E37" i="5"/>
  <c r="D37" i="5"/>
  <c r="C37" i="5"/>
  <c r="E36" i="5"/>
  <c r="U36" i="9" s="1"/>
  <c r="D36" i="5"/>
  <c r="C36" i="5"/>
  <c r="E36" i="4"/>
  <c r="D36" i="4"/>
  <c r="C36" i="4"/>
  <c r="E7" i="6"/>
  <c r="D7" i="6"/>
  <c r="E35" i="4"/>
  <c r="D35" i="4"/>
  <c r="C35" i="4"/>
  <c r="E34" i="4"/>
  <c r="E33" i="4"/>
  <c r="D33" i="4"/>
  <c r="C33" i="4"/>
  <c r="E32" i="4"/>
  <c r="D32" i="4"/>
  <c r="C32" i="4"/>
  <c r="E31" i="4"/>
  <c r="D31" i="4"/>
  <c r="C31" i="4"/>
  <c r="E30" i="4"/>
  <c r="D30" i="4"/>
  <c r="C30" i="4"/>
  <c r="E29" i="4"/>
  <c r="D29" i="4"/>
  <c r="C29" i="4"/>
  <c r="E28" i="4"/>
  <c r="D28" i="4"/>
  <c r="C28" i="4"/>
  <c r="E27" i="4"/>
  <c r="D27" i="4"/>
  <c r="C27" i="4"/>
  <c r="E26" i="4"/>
  <c r="D26" i="4"/>
  <c r="C26" i="4"/>
  <c r="E25" i="4"/>
  <c r="D25" i="4"/>
  <c r="C25" i="4"/>
  <c r="E24" i="4"/>
  <c r="D24" i="4"/>
  <c r="C24" i="4"/>
  <c r="E23" i="4"/>
  <c r="D23" i="4"/>
  <c r="C23" i="4"/>
  <c r="E22" i="4"/>
  <c r="D22" i="4"/>
  <c r="C22" i="4"/>
  <c r="E21" i="4"/>
  <c r="D21" i="4"/>
  <c r="C21" i="4"/>
  <c r="E20" i="4"/>
  <c r="C20" i="4"/>
  <c r="E19" i="4"/>
  <c r="D19" i="4"/>
  <c r="C19" i="4"/>
  <c r="E18" i="4"/>
  <c r="D18" i="4"/>
  <c r="C18" i="4"/>
  <c r="E17" i="4"/>
  <c r="D17" i="4"/>
  <c r="C17" i="4"/>
  <c r="E16" i="4"/>
  <c r="D16" i="4"/>
  <c r="C16" i="4"/>
  <c r="E15" i="4"/>
  <c r="D15" i="4"/>
  <c r="C15" i="4"/>
  <c r="E14" i="4"/>
  <c r="D14" i="4"/>
  <c r="C14" i="4"/>
  <c r="E13" i="4"/>
  <c r="D13" i="4"/>
  <c r="C13" i="4"/>
  <c r="E12" i="4"/>
  <c r="D12" i="4"/>
  <c r="C12" i="4"/>
  <c r="E11" i="4"/>
  <c r="D11" i="4"/>
  <c r="C11" i="4"/>
  <c r="E10" i="4"/>
  <c r="D10" i="4"/>
  <c r="C10" i="4"/>
  <c r="E9" i="4"/>
  <c r="D9" i="4"/>
  <c r="C9" i="4"/>
  <c r="E8" i="4"/>
  <c r="D8" i="4"/>
  <c r="C8" i="4"/>
  <c r="E7" i="4"/>
  <c r="D7" i="4"/>
  <c r="C7" i="4"/>
  <c r="E8" i="5"/>
  <c r="U8" i="9" s="1"/>
  <c r="E9" i="5"/>
  <c r="U9" i="9" s="1"/>
  <c r="E10" i="5"/>
  <c r="U10" i="9" s="1"/>
  <c r="E11" i="5"/>
  <c r="U11" i="9" s="1"/>
  <c r="E12" i="5"/>
  <c r="U12" i="9" s="1"/>
  <c r="E13" i="5"/>
  <c r="U13" i="9" s="1"/>
  <c r="E14" i="5"/>
  <c r="U14" i="9" s="1"/>
  <c r="E15" i="5"/>
  <c r="U15" i="9" s="1"/>
  <c r="E16" i="5"/>
  <c r="U16" i="9" s="1"/>
  <c r="E17" i="5"/>
  <c r="U17" i="9" s="1"/>
  <c r="E18" i="5"/>
  <c r="U18" i="9" s="1"/>
  <c r="E19" i="5"/>
  <c r="U19" i="9" s="1"/>
  <c r="E20" i="5"/>
  <c r="U20" i="9" s="1"/>
  <c r="E21" i="5"/>
  <c r="U21" i="9" s="1"/>
  <c r="E22" i="5"/>
  <c r="U22" i="9" s="1"/>
  <c r="E23" i="5"/>
  <c r="U23" i="9" s="1"/>
  <c r="E24" i="5"/>
  <c r="U24" i="9" s="1"/>
  <c r="E25" i="5"/>
  <c r="U25" i="9" s="1"/>
  <c r="E26" i="5"/>
  <c r="U26" i="9" s="1"/>
  <c r="E27" i="5"/>
  <c r="U27" i="9" s="1"/>
  <c r="E28" i="5"/>
  <c r="U28" i="9" s="1"/>
  <c r="E29" i="5"/>
  <c r="U29" i="9" s="1"/>
  <c r="E30" i="5"/>
  <c r="U30" i="9" s="1"/>
  <c r="E31" i="5"/>
  <c r="U31" i="9" s="1"/>
  <c r="E32" i="5"/>
  <c r="U32" i="9" s="1"/>
  <c r="E33" i="5"/>
  <c r="U33" i="9" s="1"/>
  <c r="E34" i="5"/>
  <c r="U34" i="9" s="1"/>
  <c r="E35" i="5"/>
  <c r="U35" i="9" s="1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5" i="5"/>
  <c r="D26" i="5"/>
  <c r="D27" i="5"/>
  <c r="D28" i="5"/>
  <c r="D29" i="5"/>
  <c r="D30" i="5"/>
  <c r="D31" i="5"/>
  <c r="D32" i="5"/>
  <c r="D33" i="5"/>
  <c r="D34" i="5"/>
  <c r="D35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D7" i="5"/>
  <c r="C7" i="5"/>
  <c r="L36" i="5" l="1"/>
  <c r="F36" i="9" s="1"/>
  <c r="L37" i="6"/>
  <c r="L36" i="6"/>
  <c r="G36" i="9" s="1"/>
  <c r="L37" i="5"/>
  <c r="L36" i="4"/>
  <c r="E36" i="9" s="1"/>
  <c r="L11" i="6"/>
  <c r="L8" i="6"/>
  <c r="L19" i="6"/>
  <c r="L18" i="6"/>
  <c r="L10" i="6"/>
  <c r="L13" i="6"/>
  <c r="L28" i="6"/>
  <c r="L24" i="6"/>
  <c r="L16" i="6"/>
  <c r="L17" i="6"/>
  <c r="L31" i="6"/>
  <c r="L12" i="6"/>
  <c r="L20" i="6"/>
  <c r="L35" i="6"/>
  <c r="L22" i="6"/>
  <c r="L7" i="6"/>
  <c r="L27" i="6"/>
  <c r="L26" i="6"/>
  <c r="L23" i="6"/>
  <c r="L33" i="6"/>
  <c r="L14" i="6"/>
  <c r="L32" i="6"/>
  <c r="L34" i="6"/>
  <c r="L15" i="6"/>
  <c r="L9" i="6"/>
  <c r="L21" i="6"/>
  <c r="L25" i="6"/>
  <c r="L29" i="6"/>
  <c r="L30" i="6"/>
  <c r="L17" i="5"/>
  <c r="L27" i="5"/>
  <c r="L31" i="5"/>
  <c r="L16" i="5"/>
  <c r="L14" i="5"/>
  <c r="L11" i="5"/>
  <c r="L35" i="5"/>
  <c r="L30" i="5"/>
  <c r="L15" i="5"/>
  <c r="L26" i="5"/>
  <c r="L33" i="5"/>
  <c r="L29" i="5"/>
  <c r="L26" i="4"/>
  <c r="L19" i="5"/>
  <c r="L32" i="5"/>
  <c r="L7" i="5"/>
  <c r="L23" i="5"/>
  <c r="L24" i="5"/>
  <c r="L25" i="5"/>
  <c r="L22" i="5"/>
  <c r="L28" i="5"/>
  <c r="L34" i="5"/>
  <c r="L8" i="5"/>
  <c r="L10" i="5"/>
  <c r="L21" i="5"/>
  <c r="L9" i="5"/>
  <c r="L12" i="5"/>
  <c r="L13" i="5"/>
  <c r="L18" i="5"/>
  <c r="L20" i="5"/>
  <c r="L35" i="4"/>
  <c r="L31" i="4"/>
  <c r="L9" i="4"/>
  <c r="L30" i="4"/>
  <c r="L7" i="4"/>
  <c r="E7" i="9" s="1"/>
  <c r="L23" i="4"/>
  <c r="L27" i="4"/>
  <c r="L29" i="4"/>
  <c r="L32" i="4"/>
  <c r="L33" i="4"/>
  <c r="L16" i="4"/>
  <c r="L19" i="4"/>
  <c r="L12" i="4"/>
  <c r="L11" i="4"/>
  <c r="L15" i="4"/>
  <c r="L34" i="4"/>
  <c r="L8" i="4"/>
  <c r="L10" i="4"/>
  <c r="L13" i="4"/>
  <c r="L14" i="4"/>
  <c r="L17" i="4"/>
  <c r="L20" i="4"/>
  <c r="L18" i="4"/>
  <c r="L21" i="4"/>
  <c r="L24" i="4"/>
  <c r="L22" i="4"/>
  <c r="L25" i="4"/>
  <c r="L28" i="4"/>
  <c r="F13" i="9" l="1"/>
  <c r="E24" i="9"/>
  <c r="E8" i="9"/>
  <c r="F21" i="9"/>
  <c r="F29" i="9"/>
  <c r="E32" i="9"/>
  <c r="E16" i="9"/>
  <c r="E33" i="9"/>
  <c r="E25" i="9"/>
  <c r="F14" i="9"/>
  <c r="F22" i="9"/>
  <c r="F30" i="9"/>
  <c r="G8" i="9"/>
  <c r="G16" i="9"/>
  <c r="G24" i="9"/>
  <c r="G32" i="9"/>
  <c r="F11" i="9"/>
  <c r="F19" i="9"/>
  <c r="E10" i="9"/>
  <c r="E18" i="9"/>
  <c r="E26" i="9"/>
  <c r="E34" i="9"/>
  <c r="F27" i="9"/>
  <c r="F35" i="9"/>
  <c r="G14" i="9"/>
  <c r="G22" i="9"/>
  <c r="G30" i="9"/>
  <c r="E15" i="9"/>
  <c r="E23" i="9"/>
  <c r="E31" i="9"/>
  <c r="F10" i="9"/>
  <c r="F18" i="9"/>
  <c r="F26" i="9"/>
  <c r="F34" i="9"/>
  <c r="G13" i="9"/>
  <c r="G21" i="9"/>
  <c r="G29" i="9"/>
  <c r="E14" i="9"/>
  <c r="E22" i="9"/>
  <c r="E30" i="9"/>
  <c r="F9" i="9"/>
  <c r="F17" i="9"/>
  <c r="F25" i="9"/>
  <c r="F33" i="9"/>
  <c r="G12" i="9"/>
  <c r="G20" i="9"/>
  <c r="G28" i="9"/>
  <c r="E13" i="9"/>
  <c r="E21" i="9"/>
  <c r="E29" i="9"/>
  <c r="F8" i="9"/>
  <c r="F16" i="9"/>
  <c r="F24" i="9"/>
  <c r="F32" i="9"/>
  <c r="G11" i="9"/>
  <c r="G19" i="9"/>
  <c r="G27" i="9"/>
  <c r="G35" i="9"/>
  <c r="E12" i="9"/>
  <c r="E20" i="9"/>
  <c r="E28" i="9"/>
  <c r="F7" i="9"/>
  <c r="F15" i="9"/>
  <c r="F23" i="9"/>
  <c r="F31" i="9"/>
  <c r="G10" i="9"/>
  <c r="G18" i="9"/>
  <c r="G26" i="9"/>
  <c r="G34" i="9"/>
  <c r="E11" i="9"/>
  <c r="E19" i="9"/>
  <c r="E27" i="9"/>
  <c r="E35" i="9"/>
  <c r="G9" i="9"/>
  <c r="G17" i="9"/>
  <c r="G25" i="9"/>
  <c r="G33" i="9"/>
  <c r="E9" i="9"/>
  <c r="E17" i="9"/>
  <c r="F12" i="9"/>
  <c r="F20" i="9"/>
  <c r="F28" i="9"/>
  <c r="G7" i="9"/>
  <c r="G15" i="9"/>
  <c r="G23" i="9"/>
  <c r="G31" i="9"/>
</calcChain>
</file>

<file path=xl/sharedStrings.xml><?xml version="1.0" encoding="utf-8"?>
<sst xmlns="http://schemas.openxmlformats.org/spreadsheetml/2006/main" count="167" uniqueCount="56">
  <si>
    <t>Close</t>
  </si>
  <si>
    <t>EURUSD</t>
  </si>
  <si>
    <t>EURGBP</t>
  </si>
  <si>
    <t>EURJPY</t>
  </si>
  <si>
    <t>EURAUD</t>
  </si>
  <si>
    <t>EURCAD</t>
  </si>
  <si>
    <t>EURNZD</t>
  </si>
  <si>
    <t>EURCHF</t>
  </si>
  <si>
    <t>USDJPY</t>
  </si>
  <si>
    <t>USDCAD</t>
  </si>
  <si>
    <t>USDCHF</t>
  </si>
  <si>
    <t>GBPUSD</t>
  </si>
  <si>
    <t>GBPCAD</t>
  </si>
  <si>
    <t>GBPJPY</t>
  </si>
  <si>
    <t>GBPNZD</t>
  </si>
  <si>
    <t>GBPAUD</t>
  </si>
  <si>
    <t>GBPCHF</t>
  </si>
  <si>
    <t>AUDUSD</t>
  </si>
  <si>
    <t>AUDNZD</t>
  </si>
  <si>
    <t>AUDCHF</t>
  </si>
  <si>
    <t>AUDCAD</t>
  </si>
  <si>
    <t>AUDJPY</t>
  </si>
  <si>
    <t>CADJPY</t>
  </si>
  <si>
    <t>CADCHF</t>
  </si>
  <si>
    <t>NZDJPY</t>
  </si>
  <si>
    <t>NZDCHF</t>
  </si>
  <si>
    <t>NZDCAD</t>
  </si>
  <si>
    <t>NZDUSD</t>
  </si>
  <si>
    <t>CHFJPY</t>
  </si>
  <si>
    <t>Type Account Number</t>
  </si>
  <si>
    <t>Type Time Frame</t>
  </si>
  <si>
    <t>Type Look Back Period</t>
  </si>
  <si>
    <t>Type (Open/High/Low/Close)</t>
  </si>
  <si>
    <t>XAUUSD</t>
  </si>
  <si>
    <t>H4</t>
  </si>
  <si>
    <t>EMA</t>
  </si>
  <si>
    <t>EMA Trend</t>
  </si>
  <si>
    <t>H1</t>
  </si>
  <si>
    <t>1 Hr</t>
  </si>
  <si>
    <t>30 Min</t>
  </si>
  <si>
    <t>4 Hr</t>
  </si>
  <si>
    <t>EMA Setting</t>
  </si>
  <si>
    <t>M30</t>
  </si>
  <si>
    <t>Current Price</t>
  </si>
  <si>
    <t>1 Hr Trend</t>
  </si>
  <si>
    <t>1 Hr Alert Time</t>
  </si>
  <si>
    <t>BTCUSD</t>
  </si>
  <si>
    <t>XRPUSD</t>
  </si>
  <si>
    <t>Account Balance</t>
  </si>
  <si>
    <t>Account Equity</t>
  </si>
  <si>
    <t>Account P/L</t>
  </si>
  <si>
    <t>Account Used Margin</t>
  </si>
  <si>
    <t>Account Free Margin</t>
  </si>
  <si>
    <t>Tickets</t>
  </si>
  <si>
    <t>Trade Size</t>
  </si>
  <si>
    <t>Enter your Account Number 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</si>
</sst>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B0F0"/>
      <name val="Arial"/>
      <family val="2"/>
    </font>
    <font>
      <b/>
      <sz val="12"/>
      <color rgb="FF00B0F0"/>
      <name val="Calibri"/>
      <family val="2"/>
      <scheme val="minor"/>
    </font>
    <font>
      <b/>
      <sz val="14"/>
      <color rgb="FF00B0F0"/>
      <name val="Calibri"/>
      <family val="2"/>
      <scheme val="minor"/>
    </font>
    <font>
      <b/>
      <sz val="12"/>
      <color theme="9"/>
      <name val="Calibri"/>
      <family val="2"/>
      <scheme val="minor"/>
    </font>
    <font>
      <b/>
      <sz val="12"/>
      <color rgb="FF92D05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/>
    <xf numFmtId="9" fontId="0" fillId="0" borderId="0" xfId="1" applyFont="1"/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5" xfId="0" applyBorder="1"/>
    <xf numFmtId="0" fontId="0" fillId="0" borderId="5" xfId="0" applyBorder="1" applyAlignment="1">
      <alignment horizontal="center" vertical="center"/>
    </xf>
    <xf numFmtId="0" fontId="2" fillId="0" borderId="5" xfId="0" applyFont="1" applyBorder="1"/>
    <xf numFmtId="0" fontId="3" fillId="0" borderId="5" xfId="0" applyFont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0" fillId="0" borderId="0" xfId="0" applyBorder="1"/>
    <xf numFmtId="0" fontId="3" fillId="2" borderId="0" xfId="0" applyFont="1" applyFill="1" applyAlignment="1">
      <alignment horizontal="center" vertical="center"/>
    </xf>
    <xf numFmtId="0" fontId="0" fillId="2" borderId="0" xfId="0" applyFill="1"/>
    <xf numFmtId="0" fontId="2" fillId="2" borderId="0" xfId="0" applyFont="1" applyFill="1"/>
    <xf numFmtId="0" fontId="0" fillId="2" borderId="0" xfId="0" applyFill="1" applyBorder="1"/>
    <xf numFmtId="0" fontId="7" fillId="0" borderId="3" xfId="0" applyFont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8" fillId="2" borderId="0" xfId="0" applyFont="1" applyFill="1"/>
    <xf numFmtId="0" fontId="8" fillId="2" borderId="0" xfId="0" applyFont="1" applyFill="1" applyBorder="1"/>
    <xf numFmtId="0" fontId="8" fillId="0" borderId="0" xfId="0" applyFont="1"/>
    <xf numFmtId="0" fontId="8" fillId="0" borderId="5" xfId="0" applyFont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6" fillId="2" borderId="0" xfId="0" applyFont="1" applyFill="1" applyBorder="1" applyAlignment="1">
      <alignment horizontal="center" vertical="center"/>
    </xf>
    <xf numFmtId="22" fontId="0" fillId="0" borderId="0" xfId="0" applyNumberFormat="1"/>
    <xf numFmtId="0" fontId="0" fillId="2" borderId="5" xfId="0" applyFill="1" applyBorder="1"/>
    <xf numFmtId="0" fontId="0" fillId="0" borderId="0" xfId="0" applyFill="1"/>
    <xf numFmtId="2" fontId="0" fillId="0" borderId="5" xfId="0" applyNumberFormat="1" applyFill="1" applyBorder="1"/>
    <xf numFmtId="0" fontId="0" fillId="0" borderId="5" xfId="0" applyFill="1" applyBorder="1"/>
    <xf numFmtId="0" fontId="2" fillId="0" borderId="5" xfId="0" applyFont="1" applyFill="1" applyBorder="1"/>
    <xf numFmtId="0" fontId="2" fillId="2" borderId="5" xfId="0" applyFont="1" applyFill="1" applyBorder="1"/>
    <xf numFmtId="0" fontId="0" fillId="0" borderId="5" xfId="0" applyFill="1" applyBorder="1" applyAlignment="1">
      <alignment horizontal="center" vertical="center"/>
    </xf>
    <xf numFmtId="22" fontId="0" fillId="0" borderId="5" xfId="0" applyNumberFormat="1" applyFill="1" applyBorder="1"/>
    <xf numFmtId="0" fontId="9" fillId="0" borderId="0" xfId="0" applyFont="1"/>
    <xf numFmtId="1" fontId="0" fillId="0" borderId="0" xfId="0" applyNumberFormat="1"/>
    <xf numFmtId="1" fontId="5" fillId="2" borderId="3" xfId="0" applyNumberFormat="1" applyFont="1" applyFill="1" applyBorder="1" applyAlignment="1">
      <alignment horizontal="center" vertical="center"/>
    </xf>
    <xf numFmtId="0" fontId="2" fillId="0" borderId="8" xfId="0" applyFont="1" applyBorder="1"/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</cellXfs>
  <cellStyles count="2">
    <cellStyle name="Normal" xfId="0" builtinId="0"/>
    <cellStyle name="Percent" xfId="1" builtinId="5"/>
  </cellStyles>
  <dxfs count="34">
    <dxf>
      <fill>
        <patternFill>
          <bgColor theme="0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/>
        <i val="0"/>
        <color rgb="FF92D050"/>
      </font>
      <fill>
        <patternFill>
          <bgColor theme="1"/>
        </patternFill>
      </fill>
    </dxf>
    <dxf>
      <font>
        <b/>
        <i val="0"/>
        <color rgb="FF92D050"/>
      </font>
      <fill>
        <patternFill>
          <bgColor theme="1"/>
        </patternFill>
      </fill>
    </dxf>
    <dxf>
      <font>
        <b/>
        <i val="0"/>
        <color rgb="FFFF0000"/>
      </font>
      <fill>
        <patternFill>
          <bgColor theme="1"/>
        </patternFill>
      </fill>
    </dxf>
    <dxf>
      <font>
        <b/>
        <i val="0"/>
        <color rgb="FF92D050"/>
      </font>
      <fill>
        <patternFill>
          <bgColor theme="1"/>
        </patternFill>
      </fill>
    </dxf>
    <dxf>
      <fill>
        <patternFill>
          <bgColor theme="0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rgb="FF92D050"/>
        </patternFill>
      </fill>
    </dxf>
    <dxf>
      <fill>
        <patternFill>
          <bgColor theme="0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rgb="FF92D050"/>
        </patternFill>
      </fill>
    </dxf>
    <dxf>
      <fill>
        <patternFill>
          <bgColor theme="0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1"/>
        </patternFill>
      </fill>
    </dxf>
    <dxf>
      <font>
        <b/>
        <i val="0"/>
        <color rgb="FF92D050"/>
      </font>
      <fill>
        <patternFill>
          <bgColor theme="1"/>
        </patternFill>
      </fill>
    </dxf>
    <dxf>
      <fill>
        <patternFill>
          <bgColor theme="0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fxbluelabs.excelrtd">
      <tp>
        <v>47387.335037999997</v>
        <stp/>
        <stp>31011134</stp>
        <stp>@ema,BTCUSD,M30,Close,50,0</stp>
        <tr r="E36" s="6"/>
      </tp>
      <tp>
        <v>47535.737987</v>
        <stp/>
        <stp>31011134</stp>
        <stp>@ema,BTCUSD,M30,Close,20,0</stp>
        <tr r="C36" s="6"/>
      </tp>
      <tp>
        <v>117.68008500000001</v>
        <stp/>
        <stp>31011134</stp>
        <stp>@ema,CHFJPY,M30,Close,34,0</stp>
        <tr r="D34" s="6"/>
      </tp>
      <tp>
        <v>82.550289000000006</v>
        <stp/>
        <stp>31011134</stp>
        <stp>@ema,CADJPY,M30,Close,34,0</stp>
        <tr r="D28" s="6"/>
      </tp>
      <tp>
        <v>81.302160999999998</v>
        <stp/>
        <stp>31011134</stp>
        <stp>@ema,AUDJPY,M30,Close,34,0</stp>
        <tr r="D27" s="6"/>
      </tp>
      <tp>
        <v>75.683425999999997</v>
        <stp/>
        <stp>31011134</stp>
        <stp>@ema,NZDJPY,M30,Close,34,0</stp>
        <tr r="D30" s="6"/>
      </tp>
      <tp>
        <v>104.941524</v>
        <stp/>
        <stp>31011134</stp>
        <stp>@ema,USDJPY,M30,Close,34,0</stp>
        <tr r="D14" s="6"/>
      </tp>
      <tp>
        <v>1.074206</v>
        <stp/>
        <stp>31011134</stp>
        <stp>@ema,AUDNZD,M30,Close,34,0</stp>
        <tr r="D24" s="6"/>
      </tp>
      <tp>
        <v>1.2712019999999999</v>
        <stp/>
        <stp>31011134</stp>
        <stp>@ema,USDCAD,M30,Close,34,0</stp>
        <tr r="D15" s="6"/>
      </tp>
      <tp>
        <v>0.89170499999999997</v>
        <stp/>
        <stp>31011134</stp>
        <stp>@ema,USDCHF,M30,Close,34,0</stp>
        <tr r="D16" s="6"/>
      </tp>
      <tp>
        <v>0.98485299999999998</v>
        <stp/>
        <stp>31011134</stp>
        <stp>@ema,AUDCAD,M30,Close,34,0</stp>
        <tr r="D26" s="6"/>
      </tp>
      <tp>
        <v>0.643096</v>
        <stp/>
        <stp>31011134</stp>
        <stp>@ema,NZDCHF,M30,Close,34,0</stp>
        <tr r="D31" s="6"/>
      </tp>
      <tp>
        <v>0.70144300000000004</v>
        <stp/>
        <stp>31011134</stp>
        <stp>@ema,CADCHF,M30,Close,34,0</stp>
        <tr r="D29" s="6"/>
      </tp>
      <tp>
        <v>0.69083899999999998</v>
        <stp/>
        <stp>31011134</stp>
        <stp>@ema,AUDCHF,M30,Close,34,0</stp>
        <tr r="D25" s="6"/>
      </tp>
      <tp>
        <v>0.91678899999999997</v>
        <stp/>
        <stp>31011134</stp>
        <stp>@ema,NZDCAD,M30,Close,34,0</stp>
        <tr r="D32" s="6"/>
      </tp>
      <tp>
        <v>0.77474900000000002</v>
        <stp/>
        <stp>31011134</stp>
        <stp>@ema,AUDUSD,M30,Close,34,0</stp>
        <tr r="D23" s="6"/>
      </tp>
      <tp>
        <v>0.72120399999999996</v>
        <stp/>
        <stp>31011134</stp>
        <stp>@ema,NZDUSD,M30,Close,34,0</stp>
        <tr r="D33" s="6"/>
      </tp>
      <tp>
        <v>47489.719706999997</v>
        <stp/>
        <stp>31011134</stp>
        <stp>@ema,BTCUSD,M30,Close,34,0</stp>
        <tr r="D36" s="6"/>
      </tp>
      <tp>
        <v>117.671573</v>
        <stp/>
        <stp>31011134</stp>
        <stp>@ema,CHFJPY,M30,Close,50,0</stp>
        <tr r="E34" s="6"/>
      </tp>
      <tp>
        <v>117.67963</v>
        <stp/>
        <stp>31011134</stp>
        <stp>@ema,CHFJPY,M30,Close,20,0</stp>
        <tr r="C34" s="6"/>
      </tp>
      <tp>
        <v>82.525847999999996</v>
        <stp/>
        <stp>31011134</stp>
        <stp>@ema,CADJPY,M30,Close,50,0</stp>
        <tr r="E28" s="6"/>
      </tp>
      <tp>
        <v>82.588897000000003</v>
        <stp/>
        <stp>31011134</stp>
        <stp>@ema,CADJPY,M30,Close,20,0</stp>
        <tr r="C28" s="6"/>
      </tp>
      <tp>
        <v>81.352902999999998</v>
        <stp/>
        <stp>31011134</stp>
        <stp>@ema,AUDJPY,M30,Close,20,0</stp>
        <tr r="C27" s="6"/>
      </tp>
      <tp>
        <v>81.260735999999994</v>
        <stp/>
        <stp>31011134</stp>
        <stp>@ema,AUDJPY,M30,Close,50,0</stp>
        <tr r="E27" s="6"/>
      </tp>
      <tp>
        <v>75.668985000000006</v>
        <stp/>
        <stp>31011134</stp>
        <stp>@ema,NZDJPY,M30,Close,50,0</stp>
        <tr r="E30" s="6"/>
      </tp>
      <tp>
        <v>75.711867999999996</v>
        <stp/>
        <stp>31011134</stp>
        <stp>@ema,NZDJPY,M30,Close,20,0</stp>
        <tr r="C30" s="6"/>
      </tp>
      <tp>
        <v>104.910792</v>
        <stp/>
        <stp>31011134</stp>
        <stp>@ema,USDJPY,M30,Close,50,0</stp>
        <tr r="E14" s="6"/>
      </tp>
      <tp>
        <v>104.96071499999999</v>
        <stp/>
        <stp>31011134</stp>
        <stp>@ema,USDJPY,M30,Close,20,0</stp>
        <tr r="C14" s="6"/>
      </tp>
      <tp>
        <v>1.07386</v>
        <stp/>
        <stp>31011134</stp>
        <stp>@ema,AUDNZD,M30,Close,50,0</stp>
        <tr r="E24" s="6"/>
      </tp>
      <tp>
        <v>1.074473</v>
        <stp/>
        <stp>31011134</stp>
        <stp>@ema,AUDNZD,M30,Close,20,0</stp>
        <tr r="C24" s="6"/>
      </tp>
      <tp>
        <v>1.2708379999999999</v>
        <stp/>
        <stp>31011134</stp>
        <stp>@ema,USDCAD,M30,Close,20,0</stp>
        <tr r="C15" s="6"/>
      </tp>
      <tp>
        <v>1.2712030000000001</v>
        <stp/>
        <stp>31011134</stp>
        <stp>@ema,USDCAD,M30,Close,50,0</stp>
        <tr r="E15" s="6"/>
      </tp>
      <tp>
        <v>0.891872</v>
        <stp/>
        <stp>31011134</stp>
        <stp>@ema,USDCHF,M30,Close,20,0</stp>
        <tr r="C16" s="6"/>
      </tp>
      <tp>
        <v>0.89150799999999997</v>
        <stp/>
        <stp>31011134</stp>
        <stp>@ema,USDCHF,M30,Close,50,0</stp>
        <tr r="E16" s="6"/>
      </tp>
      <tp>
        <v>0.98464200000000002</v>
        <stp/>
        <stp>31011134</stp>
        <stp>@ema,AUDCAD,M30,Close,50,0</stp>
        <tr r="E26" s="6"/>
      </tp>
      <tp>
        <v>0.98500500000000002</v>
        <stp/>
        <stp>31011134</stp>
        <stp>@ema,AUDCAD,M30,Close,20,0</stp>
        <tr r="C26" s="6"/>
      </tp>
      <tp>
        <v>0.64334000000000002</v>
        <stp/>
        <stp>31011134</stp>
        <stp>@ema,NZDCHF,M30,Close,20,0</stp>
        <tr r="C31" s="6"/>
      </tp>
      <tp>
        <v>0.64301900000000001</v>
        <stp/>
        <stp>31011134</stp>
        <stp>@ema,NZDCHF,M30,Close,50,0</stp>
        <tr r="E31" s="6"/>
      </tp>
      <tp>
        <v>0.70177400000000001</v>
        <stp/>
        <stp>31011134</stp>
        <stp>@ema,CADCHF,M30,Close,20,0</stp>
        <tr r="C29" s="6"/>
      </tp>
      <tp>
        <v>0.70128599999999996</v>
        <stp/>
        <stp>31011134</stp>
        <stp>@ema,CADCHF,M30,Close,50,0</stp>
        <tr r="E29" s="6"/>
      </tp>
      <tp>
        <v>0.69053699999999996</v>
        <stp/>
        <stp>31011134</stp>
        <stp>@ema,AUDCHF,M30,Close,50,0</stp>
        <tr r="E25" s="6"/>
      </tp>
      <tp>
        <v>0.691272</v>
        <stp/>
        <stp>31011134</stp>
        <stp>@ema,AUDCHF,M30,Close,20,0</stp>
        <tr r="C25" s="6"/>
      </tp>
      <tp>
        <v>0.91670300000000005</v>
        <stp/>
        <stp>31011134</stp>
        <stp>@ema,NZDCAD,M30,Close,20,0</stp>
        <tr r="C32" s="6"/>
      </tp>
      <tp>
        <v>0.91688499999999995</v>
        <stp/>
        <stp>31011134</stp>
        <stp>@ema,NZDCAD,M30,Close,50,0</stp>
        <tr r="E32" s="6"/>
      </tp>
      <tp>
        <v>0.77458099999999996</v>
        <stp/>
        <stp>31011134</stp>
        <stp>@ema,AUDUSD,M30,Close,50,0</stp>
        <tr r="E23" s="6"/>
      </tp>
      <tp>
        <v>0.77509099999999997</v>
        <stp/>
        <stp>31011134</stp>
        <stp>@ema,AUDUSD,M30,Close,20,0</stp>
        <tr r="C23" s="6"/>
      </tp>
      <tp>
        <v>0.72134200000000004</v>
        <stp/>
        <stp>31011134</stp>
        <stp>@ema,NZDUSD,M30,Close,20,0</stp>
        <tr r="C33" s="6"/>
      </tp>
      <tp>
        <v>0.721279</v>
        <stp/>
        <stp>31011134</stp>
        <stp>@ema,NZDUSD,M30,Close,50,0</stp>
        <tr r="E33" s="6"/>
      </tp>
      <tp>
        <v>127.170134</v>
        <stp/>
        <stp>31011134</stp>
        <stp>@ema,EURJPY,M30,Close,20,0</stp>
        <tr r="C9" s="6"/>
      </tp>
      <tp>
        <v>127.122879</v>
        <stp/>
        <stp>31011134</stp>
        <stp>@ema,EURJPY,M30,Close,50,0</stp>
        <tr r="E9" s="6"/>
      </tp>
      <tp>
        <v>1.6799029999999999</v>
        <stp/>
        <stp>31011134</stp>
        <stp>@ema,EURNZD,M30,Close,50,0</stp>
        <tr r="E12" s="6"/>
      </tp>
      <tp>
        <v>1.6795880000000001</v>
        <stp/>
        <stp>31011134</stp>
        <stp>@ema,EURNZD,M30,Close,20,0</stp>
        <tr r="C12" s="6"/>
      </tp>
      <tp>
        <v>1.5403389999999999</v>
        <stp/>
        <stp>31011134</stp>
        <stp>@ema,EURCAD,M30,Close,50,0</stp>
        <tr r="E11" s="6"/>
      </tp>
      <tp>
        <v>1.539739</v>
        <stp/>
        <stp>31011134</stp>
        <stp>@ema,EURCAD,M30,Close,20,0</stp>
        <tr r="C11" s="6"/>
      </tp>
      <tp>
        <v>1.080263</v>
        <stp/>
        <stp>31011134</stp>
        <stp>@ema,EURCHF,M30,Close,50,0</stp>
        <tr r="E13" s="6"/>
      </tp>
      <tp>
        <v>1.0805910000000001</v>
        <stp/>
        <stp>31011134</stp>
        <stp>@ema,EURCHF,M30,Close,20,0</stp>
        <tr r="C13" s="6"/>
      </tp>
      <tp>
        <v>1.564316</v>
        <stp/>
        <stp>31011134</stp>
        <stp>@ema,EURAUD,M30,Close,50,0</stp>
        <tr r="E10" s="6"/>
      </tp>
      <tp>
        <v>1.5631390000000001</v>
        <stp/>
        <stp>31011134</stp>
        <stp>@ema,EURAUD,M30,Close,20,0</stp>
        <tr r="C10" s="6"/>
      </tp>
      <tp>
        <v>0.87551000000000001</v>
        <stp/>
        <stp>31011134</stp>
        <stp>@ema,EURGBP,M30,Close,20,0</stp>
        <tr r="C8" s="6"/>
      </tp>
      <tp>
        <v>0.876502</v>
        <stp/>
        <stp>31011134</stp>
        <stp>@ema,EURGBP,M30,Close,50,0</stp>
        <tr r="E8" s="6"/>
      </tp>
      <tp>
        <v>1.2117279999999999</v>
        <stp/>
        <stp>31011134</stp>
        <stp>@ema,EURUSD,M30,Close,50,0</stp>
        <tr r="E7" s="6"/>
      </tp>
      <tp>
        <v>1.211605</v>
        <stp/>
        <stp>31011134</stp>
        <stp>@ema,EURUSD,M30,Close,20,0</stp>
        <tr r="C7" s="6"/>
      </tp>
      <tp>
        <v>1821.4271650000001</v>
        <stp/>
        <stp>31011134</stp>
        <stp>@ema,XAUUSD,M30,Close,34,0</stp>
        <tr r="D35" s="6"/>
      </tp>
      <tp>
        <v>145.03015500000001</v>
        <stp/>
        <stp>31011134</stp>
        <stp>@ema,GBPJPY,M30,Close,50,0</stp>
        <tr r="E19" s="6"/>
      </tp>
      <tp>
        <v>145.24886799999999</v>
        <stp/>
        <stp>31011134</stp>
        <stp>@ema,GBPJPY,M30,Close,20,0</stp>
        <tr r="C19" s="6"/>
      </tp>
      <tp>
        <v>1.9183570000000001</v>
        <stp/>
        <stp>31011134</stp>
        <stp>@ema,GBPNZD,M30,Close,20,0</stp>
        <tr r="C20" s="6"/>
      </tp>
      <tp>
        <v>1.9165490000000001</v>
        <stp/>
        <stp>31011134</stp>
        <stp>@ema,GBPNZD,M30,Close,50,0</stp>
        <tr r="E20" s="6"/>
      </tp>
      <tp>
        <v>1.7586280000000001</v>
        <stp/>
        <stp>31011134</stp>
        <stp>@ema,GBPCAD,M30,Close,20,0</stp>
        <tr r="C18" s="6"/>
      </tp>
      <tp>
        <v>1.7573190000000001</v>
        <stp/>
        <stp>31011134</stp>
        <stp>@ema,GBPCAD,M30,Close,50,0</stp>
        <tr r="E18" s="6"/>
      </tp>
      <tp>
        <v>1.2342070000000001</v>
        <stp/>
        <stp>31011134</stp>
        <stp>@ema,GBPCHF,M30,Close,20,0</stp>
        <tr r="C22" s="6"/>
      </tp>
      <tp>
        <v>1.2324280000000001</v>
        <stp/>
        <stp>31011134</stp>
        <stp>@ema,GBPCHF,M30,Close,50,0</stp>
        <tr r="E22" s="6"/>
      </tp>
      <tp>
        <v>1.785355</v>
        <stp/>
        <stp>31011134</stp>
        <stp>@ema,GBPAUD,M30,Close,20,0</stp>
        <tr r="C21" s="6"/>
      </tp>
      <tp>
        <v>1.7846740000000001</v>
        <stp/>
        <stp>31011134</stp>
        <stp>@ema,GBPAUD,M30,Close,50,0</stp>
        <tr r="E21" s="6"/>
      </tp>
      <tp>
        <v>1.3838509999999999</v>
        <stp/>
        <stp>31011134</stp>
        <stp>@ema,GBPUSD,M30,Close,20,0</stp>
        <tr r="C17" s="6"/>
      </tp>
      <tp>
        <v>1.382425</v>
        <stp/>
        <stp>31011134</stp>
        <stp>@ema,GBPUSD,M30,Close,50,0</stp>
        <tr r="E17" s="6"/>
      </tp>
      <tp>
        <v>0.57738500000000004</v>
        <stp/>
        <stp>31011134</stp>
        <stp>@ema,XRPUSD,M30,Close,20,0</stp>
        <tr r="C37" s="6"/>
      </tp>
      <tp>
        <v>0.56381199999999998</v>
        <stp/>
        <stp>31011134</stp>
        <stp>@ema,XRPUSD,M30,Close,50,0</stp>
        <tr r="E37" s="6"/>
      </tp>
      <tp>
        <v>13701.1</v>
        <stp/>
        <stp>31011134</stp>
        <stp>equity</stp>
        <tr r="B3" s="8"/>
      </tp>
      <tp>
        <v>127.148269</v>
        <stp/>
        <stp>31011134</stp>
        <stp>@ema,EURJPY,M30,Close,34,0</stp>
        <tr r="D9" s="6"/>
      </tp>
      <tp>
        <v>1.6799269999999999</v>
        <stp/>
        <stp>31011134</stp>
        <stp>@ema,EURNZD,M30,Close,34,0</stp>
        <tr r="D12" s="6"/>
      </tp>
      <tp>
        <v>1.5401959999999999</v>
        <stp/>
        <stp>31011134</stp>
        <stp>@ema,EURCAD,M30,Close,34,0</stp>
        <tr r="D11" s="6"/>
      </tp>
      <tp>
        <v>1.0804020000000001</v>
        <stp/>
        <stp>31011134</stp>
        <stp>@ema,EURCHF,M30,Close,34,0</stp>
        <tr r="D13" s="6"/>
      </tp>
      <tp>
        <v>1.563839</v>
        <stp/>
        <stp>31011134</stp>
        <stp>@ema,EURAUD,M30,Close,34,0</stp>
        <tr r="D10" s="6"/>
      </tp>
      <tp>
        <v>0.87611799999999995</v>
        <stp/>
        <stp>31011134</stp>
        <stp>@ema,EURGBP,M30,Close,34,0</stp>
        <tr r="D8" s="6"/>
      </tp>
      <tp>
        <v>1.2116169999999999</v>
        <stp/>
        <stp>31011134</stp>
        <stp>@ema,EURUSD,M30,Close,34,0</stp>
        <tr r="D7" s="6"/>
      </tp>
      <tp>
        <v>1820.8724159999999</v>
        <stp/>
        <stp>31011134</stp>
        <stp>@ema,XAUUSD,M30,Close,20,0</stp>
        <tr r="C35" s="6"/>
      </tp>
      <tp>
        <v>1822.8914150000001</v>
        <stp/>
        <stp>31011134</stp>
        <stp>@ema,XAUUSD,M30,Close,50,0</stp>
        <tr r="E35" s="6"/>
      </tp>
      <tp>
        <v>145.12302600000001</v>
        <stp/>
        <stp>31011134</stp>
        <stp>@ema,GBPJPY,M30,Close,34,0</stp>
        <tr r="D19" s="6"/>
      </tp>
      <tp>
        <v>1.917416</v>
        <stp/>
        <stp>31011134</stp>
        <stp>@ema,GBPNZD,M30,Close,34,0</stp>
        <tr r="D20" s="6"/>
      </tp>
      <tp>
        <v>1.757927</v>
        <stp/>
        <stp>31011134</stp>
        <stp>@ema,GBPCAD,M30,Close,34,0</stp>
        <tr r="D18" s="6"/>
      </tp>
      <tp>
        <v>1.233131</v>
        <stp/>
        <stp>31011134</stp>
        <stp>@ema,GBPCHF,M30,Close,34,0</stp>
        <tr r="D22" s="6"/>
      </tp>
      <tp>
        <v>1.7849139999999999</v>
        <stp/>
        <stp>31011134</stp>
        <stp>@ema,GBPAUD,M30,Close,34,0</stp>
        <tr r="D21" s="6"/>
      </tp>
      <tp>
        <v>1.3829050000000001</v>
        <stp/>
        <stp>31011134</stp>
        <stp>@ema,GBPUSD,M30,Close,34,0</stp>
        <tr r="D17" s="6"/>
      </tp>
      <tp>
        <v>0.57156600000000002</v>
        <stp/>
        <stp>31011134</stp>
        <stp>@ema,XRPUSD,M30,Close,34,0</stp>
        <tr r="D37" s="6"/>
      </tp>
      <tp>
        <v>13796.95</v>
        <stp/>
        <stp>31011134</stp>
        <stp>balance</stp>
        <tr r="B2" s="8"/>
      </tp>
      <tp>
        <v>21</v>
        <stp/>
        <stp>31011134</stp>
        <stp>tickets</stp>
        <tr r="B7" s="8"/>
      </tp>
      <tp>
        <v>0.77608999999999995</v>
        <stp/>
        <stp>31011134</stp>
        <stp>askAUDUSD</stp>
        <tr r="T23" s="9"/>
      </tp>
      <tp>
        <v>47881.5</v>
        <stp/>
        <stp>31011134</stp>
        <stp>askBTCUSD</stp>
        <tr r="T36" s="9"/>
      </tp>
      <tp>
        <v>1.2120299999999999</v>
        <stp/>
        <stp>31011134</stp>
        <stp>askEURUSD</stp>
        <tr r="T7" s="9"/>
      </tp>
      <tp>
        <v>1.3851500000000001</v>
        <stp/>
        <stp>31011134</stp>
        <stp>askGBPUSD</stp>
        <tr r="T17" s="9"/>
      </tp>
      <tp>
        <v>0.72197</v>
        <stp/>
        <stp>31011134</stp>
        <stp>askNZDUSD</stp>
        <tr r="T33" s="9"/>
      </tp>
      <tp>
        <v>1822.28</v>
        <stp/>
        <stp>31011134</stp>
        <stp>askXAUUSD</stp>
        <tr r="T35" s="9"/>
      </tp>
      <tp>
        <v>1.0750299999999999</v>
        <stp/>
        <stp>31011134</stp>
        <stp>askAUDNZD</stp>
        <tr r="T24" s="9"/>
      </tp>
      <tp>
        <v>1.6789400000000001</v>
        <stp/>
        <stp>31011134</stp>
        <stp>askEURNZD</stp>
        <tr r="T12" s="9"/>
      </tp>
      <tp>
        <v>1.91872</v>
        <stp/>
        <stp>31011134</stp>
        <stp>askGBPNZD</stp>
        <tr r="T20" s="9"/>
      </tp>
      <tp>
        <v>117.67100000000001</v>
        <stp/>
        <stp>31011134</stp>
        <stp>askCHFJPY</stp>
        <tr r="T34" s="9"/>
      </tp>
      <tp>
        <v>82.66</v>
        <stp/>
        <stp>31011134</stp>
        <stp>askCADJPY</stp>
        <tr r="T28" s="9"/>
      </tp>
      <tp>
        <v>81.445999999999998</v>
        <stp/>
        <stp>31011134</stp>
        <stp>askAUDJPY</stp>
        <tr r="T27" s="9"/>
      </tp>
      <tp>
        <v>145.364</v>
        <stp/>
        <stp>31011134</stp>
        <stp>askGBPJPY</stp>
        <tr r="T19" s="9"/>
      </tp>
      <tp>
        <v>127.197</v>
        <stp/>
        <stp>31011134</stp>
        <stp>askEURJPY</stp>
        <tr r="T9" s="9"/>
      </tp>
      <tp>
        <v>75.766999999999996</v>
        <stp/>
        <stp>31011134</stp>
        <stp>askNZDJPY</stp>
        <tr r="T30" s="9"/>
      </tp>
      <tp>
        <v>104.94499999999999</v>
        <stp/>
        <stp>31011134</stp>
        <stp>askUSDJPY</stp>
        <tr r="T14" s="9"/>
      </tp>
      <tp>
        <v>0.87507000000000001</v>
        <stp/>
        <stp>31011134</stp>
        <stp>askEURGBP</stp>
        <tr r="T8" s="9"/>
      </tp>
      <tp>
        <v>1.7848599999999999</v>
        <stp/>
        <stp>31011134</stp>
        <stp>askGBPAUD</stp>
        <tr r="T21" s="9"/>
      </tp>
      <tp>
        <v>1.5618000000000001</v>
        <stp/>
        <stp>31011134</stp>
        <stp>askEURAUD</stp>
        <tr r="T10" s="9"/>
      </tp>
      <tp>
        <v>1.2696499999999999</v>
        <stp/>
        <stp>31011134</stp>
        <stp>askUSDCAD</stp>
        <tr r="T15" s="9"/>
      </tp>
      <tp>
        <v>0.89190000000000003</v>
        <stp/>
        <stp>31011134</stp>
        <stp>askUSDCHF</stp>
        <tr r="T16" s="9"/>
      </tp>
      <tp>
        <v>0.98536999999999997</v>
        <stp/>
        <stp>31011134</stp>
        <stp>askAUDCAD</stp>
        <tr r="T26" s="9"/>
      </tp>
      <tp>
        <v>1.75868</v>
        <stp/>
        <stp>31011134</stp>
        <stp>askGBPCAD</stp>
        <tr r="T18" s="9"/>
      </tp>
      <tp>
        <v>0.64393</v>
        <stp/>
        <stp>31011134</stp>
        <stp>askNZDCHF</stp>
        <tr r="T31" s="9"/>
      </tp>
      <tp>
        <v>1.5388900000000001</v>
        <stp/>
        <stp>31011134</stp>
        <stp>askEURCAD</stp>
        <tr r="T11" s="9"/>
      </tp>
      <tp>
        <v>0.70252000000000003</v>
        <stp/>
        <stp>31011134</stp>
        <stp>askCADCHF</stp>
        <tr r="T29" s="9"/>
      </tp>
      <tp>
        <v>0.69220999999999999</v>
        <stp/>
        <stp>31011134</stp>
        <stp>askAUDCHF</stp>
        <tr r="T25" s="9"/>
      </tp>
      <tp>
        <v>1.23543</v>
        <stp/>
        <stp>31011134</stp>
        <stp>askGBPCHF</stp>
        <tr r="T22" s="9"/>
      </tp>
      <tp>
        <v>0.91666999999999998</v>
        <stp/>
        <stp>31011134</stp>
        <stp>askNZDCAD</stp>
        <tr r="T32" s="9"/>
      </tp>
      <tp>
        <v>1.08104</v>
        <stp/>
        <stp>31011134</stp>
        <stp>askEURCHF</stp>
        <tr r="T13" s="9"/>
      </tp>
      <tp>
        <v>44564.782328000001</v>
        <stp/>
        <stp>31011134</stp>
        <stp>@ema,BTCUSD,H4,Close,34,0</stp>
        <tr r="D36" s="4"/>
      </tp>
      <tp>
        <v>47218.265694000002</v>
        <stp/>
        <stp>31011134</stp>
        <stp>@ema,BTCUSD,H1,Close,34,0</stp>
        <tr r="D36" s="5"/>
      </tp>
      <tp>
        <v>0.77181900000000003</v>
        <stp/>
        <stp>31011134</stp>
        <stp>@ema,AUDUSD,H4,Close,34,0</stp>
        <tr r="D23" s="4"/>
      </tp>
      <tp>
        <v>0.77445600000000003</v>
        <stp/>
        <stp>31011134</stp>
        <stp>@ema,AUDUSD,H1,Close,34,0</stp>
        <tr r="D23" s="5"/>
      </tp>
      <tp>
        <v>0.89164900000000002</v>
        <stp/>
        <stp>31011134</stp>
        <stp>@ema,USDCHF,H1,Close,20,0</stp>
        <tr r="C16" s="5"/>
      </tp>
      <tp>
        <v>0.89357900000000001</v>
        <stp/>
        <stp>31011134</stp>
        <stp>@ema,USDCHF,H4,Close,50,0</stp>
        <tr r="E16" s="4"/>
      </tp>
      <tp>
        <v>0.89210100000000003</v>
        <stp/>
        <stp>31011134</stp>
        <stp>@ema,USDCHF,H4,Close,20,0</stp>
        <tr r="C16" s="4"/>
      </tp>
      <tp>
        <v>0.89147699999999996</v>
        <stp/>
        <stp>31011134</stp>
        <stp>@ema,USDCHF,H1,Close,50,0</stp>
        <tr r="E16" s="5"/>
      </tp>
      <tp>
        <v>0.98214100000000004</v>
        <stp/>
        <stp>31011134</stp>
        <stp>@ema,AUDCAD,H4,Close,34,0</stp>
        <tr r="D26" s="4"/>
      </tp>
      <tp>
        <v>0.98436900000000005</v>
        <stp/>
        <stp>31011134</stp>
        <stp>@ema,AUDCAD,H1,Close,34,0</stp>
        <tr r="D26" s="5"/>
      </tp>
      <tp>
        <v>1.0699240000000001</v>
        <stp/>
        <stp>31011134</stp>
        <stp>@ema,AUDNZD,H4,Close,34,0</stp>
        <tr r="D24" s="4"/>
      </tp>
      <tp>
        <v>1.073477</v>
        <stp/>
        <stp>31011134</stp>
        <stp>@ema,AUDNZD,H1,Close,34,0</stp>
        <tr r="D24" s="5"/>
      </tp>
      <tp>
        <v>117.403019</v>
        <stp/>
        <stp>31011134</stp>
        <stp>@ema,CHFJPY,H4,Close,34,0</stp>
        <tr r="D34" s="4"/>
      </tp>
      <tp>
        <v>117.648798</v>
        <stp/>
        <stp>31011134</stp>
        <stp>@ema,CHFJPY,H1,Close,34,0</stp>
        <tr r="D34" s="5"/>
      </tp>
      <tp>
        <v>1.2118169999999999</v>
        <stp/>
        <stp>31011134</stp>
        <stp>@ema,EURUSD,H1,Close,34,0</stp>
        <tr r="D7" s="5"/>
      </tp>
      <tp>
        <v>1.2098949999999999</v>
        <stp/>
        <stp>31011134</stp>
        <stp>@ema,EURUSD,H4,Close,34,0</stp>
        <tr r="D7" s="4"/>
      </tp>
      <tp>
        <v>1.567491</v>
        <stp/>
        <stp>31011134</stp>
        <stp>@ema,EURAUD,H4,Close,34,0</stp>
        <tr r="D10" s="4"/>
      </tp>
      <tp>
        <v>1.564673</v>
        <stp/>
        <stp>31011134</stp>
        <stp>@ema,EURAUD,H1,Close,34,0</stp>
        <tr r="D10" s="5"/>
      </tp>
      <tp>
        <v>1.5402690000000001</v>
        <stp/>
        <stp>31011134</stp>
        <stp>@ema,EURCAD,H1,Close,34,0</stp>
        <tr r="D11" s="5"/>
      </tp>
      <tp>
        <v>1.539615</v>
        <stp/>
        <stp>31011134</stp>
        <stp>@ema,EURCAD,H4,Close,34,0</stp>
        <tr r="D11" s="4"/>
      </tp>
      <tp>
        <v>1.6796949999999999</v>
        <stp/>
        <stp>31011134</stp>
        <stp>@ema,EURNZD,H1,Close,34,0</stp>
        <tr r="D12" s="5"/>
      </tp>
      <tp>
        <v>1.6772149999999999</v>
        <stp/>
        <stp>31011134</stp>
        <stp>@ema,EURNZD,H4,Close,34,0</stp>
        <tr r="D12" s="4"/>
      </tp>
      <tp>
        <v>0.54322099999999995</v>
        <stp/>
        <stp>31011134</stp>
        <stp>@ema,XRPUSD,H1,Close,50,0</stp>
        <tr r="E37" s="5"/>
      </tp>
      <tp>
        <v>0.56864400000000004</v>
        <stp/>
        <stp>31011134</stp>
        <stp>@ema,XRPUSD,H1,Close,20,0</stp>
        <tr r="C37" s="5"/>
      </tp>
      <tp>
        <v>1.271155</v>
        <stp/>
        <stp>31011134</stp>
        <stp>@ema,USDCAD,H1,Close,20,0</stp>
        <tr r="C15" s="5"/>
      </tp>
      <tp>
        <v>1.2734859999999999</v>
        <stp/>
        <stp>31011134</stp>
        <stp>@ema,USDCAD,H4,Close,50,0</stp>
        <tr r="E15" s="4"/>
      </tp>
      <tp>
        <v>1.2713950000000001</v>
        <stp/>
        <stp>31011134</stp>
        <stp>@ema,USDCAD,H4,Close,20,0</stp>
        <tr r="C15" s="4"/>
      </tp>
      <tp>
        <v>1.2709919999999999</v>
        <stp/>
        <stp>31011134</stp>
        <stp>@ema,USDCAD,H1,Close,50,0</stp>
        <tr r="E15" s="5"/>
      </tp>
      <tp>
        <v>0.68934600000000001</v>
        <stp/>
        <stp>31011134</stp>
        <stp>@ema,AUDCHF,H4,Close,34,0</stp>
        <tr r="D25" s="4"/>
      </tp>
      <tp>
        <v>0.69035400000000002</v>
        <stp/>
        <stp>31011134</stp>
        <stp>@ema,AUDCHF,H1,Close,34,0</stp>
        <tr r="D25" s="5"/>
      </tp>
      <tp>
        <v>1.080225</v>
        <stp/>
        <stp>31011134</stp>
        <stp>@ema,EURCHF,H1,Close,34,0</stp>
        <tr r="D13" s="5"/>
      </tp>
      <tp>
        <v>1.080603</v>
        <stp/>
        <stp>31011134</stp>
        <stp>@ema,EURCHF,H4,Close,34,0</stp>
        <tr r="D13" s="4"/>
      </tp>
      <tp>
        <v>46221.288608000003</v>
        <stp/>
        <stp>31011134</stp>
        <stp>@ema,BTCUSD,H4,Close,20,0</stp>
        <tr r="C36" s="4"/>
      </tp>
      <tp>
        <v>46892.821856000002</v>
        <stp/>
        <stp>31011134</stp>
        <stp>@ema,BTCUSD,H1,Close,50,0</stp>
        <tr r="E36" s="5"/>
      </tp>
      <tp>
        <v>47445.852456000001</v>
        <stp/>
        <stp>31011134</stp>
        <stp>@ema,BTCUSD,H1,Close,20,0</stp>
        <tr r="C36" s="5"/>
      </tp>
      <tp>
        <v>42915.692357</v>
        <stp/>
        <stp>31011134</stp>
        <stp>@ema,BTCUSD,H4,Close,50,0</stp>
        <tr r="E36" s="4"/>
      </tp>
      <tp>
        <v>0.77414000000000005</v>
        <stp/>
        <stp>31011134</stp>
        <stp>@ema,AUDUSD,H1,Close,50,0</stp>
        <tr r="E23" s="5"/>
      </tp>
      <tp>
        <v>0.77341700000000002</v>
        <stp/>
        <stp>31011134</stp>
        <stp>@ema,AUDUSD,H4,Close,20,0</stp>
        <tr r="C23" s="4"/>
      </tp>
      <tp>
        <v>0.77065099999999997</v>
        <stp/>
        <stp>31011134</stp>
        <stp>@ema,AUDUSD,H4,Close,50,0</stp>
        <tr r="E23" s="4"/>
      </tp>
      <tp>
        <v>0.77470799999999995</v>
        <stp/>
        <stp>31011134</stp>
        <stp>@ema,AUDUSD,H1,Close,20,0</stp>
        <tr r="C23" s="5"/>
      </tp>
      <tp>
        <v>0.89141300000000001</v>
        <stp/>
        <stp>31011134</stp>
        <stp>@ema,USDCHF,H1,Close,34,0</stp>
        <tr r="D16" s="5"/>
      </tp>
      <tp>
        <v>0.89314700000000002</v>
        <stp/>
        <stp>31011134</stp>
        <stp>@ema,USDCHF,H4,Close,34,0</stp>
        <tr r="D16" s="4"/>
      </tp>
      <tp>
        <v>0.98330700000000004</v>
        <stp/>
        <stp>31011134</stp>
        <stp>@ema,AUDCAD,H4,Close,20,0</stp>
        <tr r="C26" s="4"/>
      </tp>
      <tp>
        <v>0.98391899999999999</v>
        <stp/>
        <stp>31011134</stp>
        <stp>@ema,AUDCAD,H1,Close,50,0</stp>
        <tr r="E26" s="5"/>
      </tp>
      <tp>
        <v>0.98477000000000003</v>
        <stp/>
        <stp>31011134</stp>
        <stp>@ema,AUDCAD,H1,Close,20,0</stp>
        <tr r="C26" s="5"/>
      </tp>
      <tp>
        <v>0.98137399999999997</v>
        <stp/>
        <stp>31011134</stp>
        <stp>@ema,AUDCAD,H4,Close,50,0</stp>
        <tr r="E26" s="4"/>
      </tp>
      <tp>
        <v>1.072797</v>
        <stp/>
        <stp>31011134</stp>
        <stp>@ema,AUDNZD,H1,Close,50,0</stp>
        <tr r="E24" s="5"/>
      </tp>
      <tp>
        <v>1.0716870000000001</v>
        <stp/>
        <stp>31011134</stp>
        <stp>@ema,AUDNZD,H4,Close,20,0</stp>
        <tr r="C24" s="4"/>
      </tp>
      <tp>
        <v>1.0689610000000001</v>
        <stp/>
        <stp>31011134</stp>
        <stp>@ema,AUDNZD,H4,Close,50,0</stp>
        <tr r="E24" s="4"/>
      </tp>
      <tp>
        <v>1.074079</v>
        <stp/>
        <stp>31011134</stp>
        <stp>@ema,AUDNZD,H1,Close,20,0</stp>
        <tr r="C24" s="5"/>
      </tp>
      <tp>
        <v>117.60707600000001</v>
        <stp/>
        <stp>31011134</stp>
        <stp>@ema,CHFJPY,H1,Close,50,0</stp>
        <tr r="E34" s="5"/>
      </tp>
      <tp>
        <v>117.52308499999999</v>
        <stp/>
        <stp>31011134</stp>
        <stp>@ema,CHFJPY,H4,Close,20,0</stp>
        <tr r="C34" s="4"/>
      </tp>
      <tp>
        <v>117.315932</v>
        <stp/>
        <stp>31011134</stp>
        <stp>@ema,CHFJPY,H4,Close,50,0</stp>
        <tr r="E34" s="4"/>
      </tp>
      <tp>
        <v>117.67209800000001</v>
        <stp/>
        <stp>31011134</stp>
        <stp>@ema,CHFJPY,H1,Close,20,0</stp>
        <tr r="C34" s="5"/>
      </tp>
      <tp>
        <v>1.2093119999999999</v>
        <stp/>
        <stp>31011134</stp>
        <stp>@ema,EURUSD,H4,Close,50,0</stp>
        <tr r="E7" s="4"/>
      </tp>
      <tp>
        <v>1.211689</v>
        <stp/>
        <stp>31011134</stp>
        <stp>@ema,EURUSD,H1,Close,20,0</stp>
        <tr r="C7" s="5"/>
      </tp>
      <tp>
        <v>1.2117169999999999</v>
        <stp/>
        <stp>31011134</stp>
        <stp>@ema,EURUSD,H1,Close,50,0</stp>
        <tr r="E7" s="5"/>
      </tp>
      <tp>
        <v>1.211085</v>
        <stp/>
        <stp>31011134</stp>
        <stp>@ema,EURUSD,H4,Close,20,0</stp>
        <tr r="C7" s="4"/>
      </tp>
      <tp>
        <v>1.565777</v>
        <stp/>
        <stp>31011134</stp>
        <stp>@ema,EURAUD,H4,Close,20,0</stp>
        <tr r="C10" s="4"/>
      </tp>
      <tp>
        <v>1.56518</v>
        <stp/>
        <stp>31011134</stp>
        <stp>@ema,EURAUD,H1,Close,50,0</stp>
        <tr r="E10" s="5"/>
      </tp>
      <tp>
        <v>1.5640050000000001</v>
        <stp/>
        <stp>31011134</stp>
        <stp>@ema,EURAUD,H1,Close,20,0</stp>
        <tr r="C10" s="5"/>
      </tp>
      <tp>
        <v>1.5691200000000001</v>
        <stp/>
        <stp>31011134</stp>
        <stp>@ema,EURAUD,H4,Close,50,0</stp>
        <tr r="E10" s="4"/>
      </tp>
      <tp>
        <v>1.540232</v>
        <stp/>
        <stp>31011134</stp>
        <stp>@ema,EURCAD,H1,Close,20,0</stp>
        <tr r="C11" s="5"/>
      </tp>
      <tp>
        <v>1.540011</v>
        <stp/>
        <stp>31011134</stp>
        <stp>@ema,EURCAD,H4,Close,50,0</stp>
        <tr r="E11" s="4"/>
      </tp>
      <tp>
        <v>1.5397540000000001</v>
        <stp/>
        <stp>31011134</stp>
        <stp>@ema,EURCAD,H4,Close,20,0</stp>
        <tr r="C11" s="4"/>
      </tp>
      <tp>
        <v>1.5400689999999999</v>
        <stp/>
        <stp>31011134</stp>
        <stp>@ema,EURCAD,H1,Close,50,0</stp>
        <tr r="E11" s="5"/>
      </tp>
      <tp>
        <v>1.6774420000000001</v>
        <stp/>
        <stp>31011134</stp>
        <stp>@ema,EURNZD,H4,Close,50,0</stp>
        <tr r="E12" s="4"/>
      </tp>
      <tp>
        <v>1.6799120000000001</v>
        <stp/>
        <stp>31011134</stp>
        <stp>@ema,EURNZD,H1,Close,20,0</stp>
        <tr r="C12" s="5"/>
      </tp>
      <tp>
        <v>1.679179</v>
        <stp/>
        <stp>31011134</stp>
        <stp>@ema,EURNZD,H1,Close,50,0</stp>
        <tr r="E12" s="5"/>
      </tp>
      <tp>
        <v>1.6781459999999999</v>
        <stp/>
        <stp>31011134</stp>
        <stp>@ema,EURNZD,H4,Close,20,0</stp>
        <tr r="C12" s="4"/>
      </tp>
      <tp>
        <v>0.55589</v>
        <stp/>
        <stp>31011134</stp>
        <stp>@ema,XRPUSD,H1,Close,34,0</stp>
        <tr r="D37" s="5"/>
      </tp>
      <tp>
        <v>1.2710509999999999</v>
        <stp/>
        <stp>31011134</stp>
        <stp>@ema,USDCAD,H1,Close,34,0</stp>
        <tr r="D15" s="5"/>
      </tp>
      <tp>
        <v>1.27254</v>
        <stp/>
        <stp>31011134</stp>
        <stp>@ema,USDCAD,H4,Close,34,0</stp>
        <tr r="D15" s="4"/>
      </tp>
      <tp>
        <v>0.68996800000000003</v>
        <stp/>
        <stp>31011134</stp>
        <stp>@ema,AUDCHF,H4,Close,20,0</stp>
        <tr r="C25" s="4"/>
      </tp>
      <tp>
        <v>0.69012200000000001</v>
        <stp/>
        <stp>31011134</stp>
        <stp>@ema,AUDCHF,H1,Close,50,0</stp>
        <tr r="E25" s="5"/>
      </tp>
      <tp>
        <v>0.69076099999999996</v>
        <stp/>
        <stp>31011134</stp>
        <stp>@ema,AUDCHF,H1,Close,20,0</stp>
        <tr r="C25" s="5"/>
      </tp>
      <tp>
        <v>0.68863399999999997</v>
        <stp/>
        <stp>31011134</stp>
        <stp>@ema,AUDCHF,H4,Close,50,0</stp>
        <tr r="E25" s="4"/>
      </tp>
      <tp>
        <v>1.0803959999999999</v>
        <stp/>
        <stp>31011134</stp>
        <stp>@ema,EURCHF,H1,Close,20,0</stp>
        <tr r="C13" s="5"/>
      </tp>
      <tp>
        <v>1.080605</v>
        <stp/>
        <stp>31011134</stp>
        <stp>@ema,EURCHF,H4,Close,50,0</stp>
        <tr r="E13" s="4"/>
      </tp>
      <tp>
        <v>1.0803990000000001</v>
        <stp/>
        <stp>31011134</stp>
        <stp>@ema,EURCHF,H4,Close,20,0</stp>
        <tr r="C13" s="4"/>
      </tp>
      <tp>
        <v>1.080214</v>
        <stp/>
        <stp>31011134</stp>
        <stp>@ema,EURCHF,H1,Close,50,0</stp>
        <tr r="E13" s="5"/>
      </tp>
      <tp>
        <v>0.64412400000000003</v>
        <stp/>
        <stp>31011134</stp>
        <stp>@ema,NZDCHF,H4,Close,50,0</stp>
        <tr r="E31" s="4"/>
      </tp>
      <tp>
        <v>0.64309899999999998</v>
        <stp/>
        <stp>31011134</stp>
        <stp>@ema,NZDCHF,H1,Close,20,0</stp>
        <tr r="C31" s="5"/>
      </tp>
      <tp>
        <v>0.64326099999999997</v>
        <stp/>
        <stp>31011134</stp>
        <stp>@ema,NZDCHF,H1,Close,50,0</stp>
        <tr r="E31" s="5"/>
      </tp>
      <tp>
        <v>0.64374299999999995</v>
        <stp/>
        <stp>31011134</stp>
        <stp>@ema,NZDCHF,H4,Close,20,0</stp>
        <tr r="C31" s="4"/>
      </tp>
      <tp>
        <v>82.403727000000003</v>
        <stp/>
        <stp>31011134</stp>
        <stp>@ema,CADJPY,H4,Close,34,0</stp>
        <tr r="D28" s="4"/>
      </tp>
      <tp>
        <v>82.511229</v>
        <stp/>
        <stp>31011134</stp>
        <stp>@ema,CADJPY,H1,Close,34,0</stp>
        <tr r="D28" s="5"/>
      </tp>
      <tp>
        <v>0.72125300000000003</v>
        <stp/>
        <stp>31011134</stp>
        <stp>@ema,NZDUSD,H1,Close,20,0</stp>
        <tr r="C33" s="5"/>
      </tp>
      <tp>
        <v>0.72085299999999997</v>
        <stp/>
        <stp>31011134</stp>
        <stp>@ema,NZDUSD,H4,Close,50,0</stp>
        <tr r="E33" s="4"/>
      </tp>
      <tp>
        <v>0.72161299999999995</v>
        <stp/>
        <stp>31011134</stp>
        <stp>@ema,NZDUSD,H4,Close,20,0</stp>
        <tr r="C33" s="4"/>
      </tp>
      <tp>
        <v>0.72157899999999997</v>
        <stp/>
        <stp>31011134</stp>
        <stp>@ema,NZDUSD,H1,Close,50,0</stp>
        <tr r="E33" s="5"/>
      </tp>
      <tp>
        <v>0.91796800000000001</v>
        <stp/>
        <stp>31011134</stp>
        <stp>@ema,NZDCAD,H4,Close,50,0</stp>
        <tr r="E32" s="4"/>
      </tp>
      <tp>
        <v>0.91681800000000002</v>
        <stp/>
        <stp>31011134</stp>
        <stp>@ema,NZDCAD,H1,Close,20,0</stp>
        <tr r="C32" s="5"/>
      </tp>
      <tp>
        <v>0.91711100000000001</v>
        <stp/>
        <stp>31011134</stp>
        <stp>@ema,NZDCAD,H1,Close,50,0</stp>
        <tr r="E32" s="5"/>
      </tp>
      <tp>
        <v>0.91744000000000003</v>
        <stp/>
        <stp>31011134</stp>
        <stp>@ema,NZDCAD,H4,Close,20,0</stp>
        <tr r="C32" s="4"/>
      </tp>
      <tp>
        <v>144.96938299999999</v>
        <stp/>
        <stp>31011134</stp>
        <stp>@ema,GBPJPY,H1,Close,34,0</stp>
        <tr r="D19" s="5"/>
      </tp>
      <tp>
        <v>144.60063099999999</v>
        <stp/>
        <stp>31011134</stp>
        <stp>@ema,GBPJPY,H4,Close,34,0</stp>
        <tr r="D19" s="4"/>
      </tp>
      <tp>
        <v>0.64307400000000003</v>
        <stp/>
        <stp>31011134</stp>
        <stp>@ema,NZDCHF,H1,Close,34,0</stp>
        <tr r="D31" s="5"/>
      </tp>
      <tp>
        <v>0.64421300000000004</v>
        <stp/>
        <stp>31011134</stp>
        <stp>@ema,NZDCHF,H4,Close,34,0</stp>
        <tr r="D31" s="4"/>
      </tp>
      <tp>
        <v>82.491337999999999</v>
        <stp/>
        <stp>31011134</stp>
        <stp>@ema,CADJPY,H1,Close,50,0</stp>
        <tr r="E28" s="5"/>
      </tp>
      <tp>
        <v>82.465765000000005</v>
        <stp/>
        <stp>31011134</stp>
        <stp>@ema,CADJPY,H4,Close,20,0</stp>
        <tr r="C28" s="4"/>
      </tp>
      <tp>
        <v>82.321405999999996</v>
        <stp/>
        <stp>31011134</stp>
        <stp>@ema,CADJPY,H4,Close,50,0</stp>
        <tr r="E28" s="4"/>
      </tp>
      <tp>
        <v>82.542800999999997</v>
        <stp/>
        <stp>31011134</stp>
        <stp>@ema,CADJPY,H1,Close,20,0</stp>
        <tr r="C28" s="5"/>
      </tp>
      <tp>
        <v>0.72141900000000003</v>
        <stp/>
        <stp>31011134</stp>
        <stp>@ema,NZDUSD,H1,Close,34,0</stp>
        <tr r="D33" s="5"/>
      </tp>
      <tp>
        <v>0.72129900000000002</v>
        <stp/>
        <stp>31011134</stp>
        <stp>@ema,NZDUSD,H4,Close,34,0</stp>
        <tr r="D33" s="4"/>
      </tp>
      <tp>
        <v>0.91695300000000002</v>
        <stp/>
        <stp>31011134</stp>
        <stp>@ema,NZDCAD,H1,Close,34,0</stp>
        <tr r="D32" s="5"/>
      </tp>
      <tp>
        <v>0.91785799999999995</v>
        <stp/>
        <stp>31011134</stp>
        <stp>@ema,NZDCAD,H4,Close,34,0</stp>
        <tr r="D32" s="4"/>
      </tp>
      <tp>
        <v>144.35065900000001</v>
        <stp/>
        <stp>31011134</stp>
        <stp>@ema,GBPJPY,H4,Close,50,0</stp>
        <tr r="E19" s="4"/>
      </tp>
      <tp>
        <v>145.09227200000001</v>
        <stp/>
        <stp>31011134</stp>
        <stp>@ema,GBPJPY,H1,Close,20,0</stp>
        <tr r="C19" s="5"/>
      </tp>
      <tp>
        <v>144.88843199999999</v>
        <stp/>
        <stp>31011134</stp>
        <stp>@ema,GBPJPY,H1,Close,50,0</stp>
        <tr r="E19" s="5"/>
      </tp>
      <tp>
        <v>144.80869999999999</v>
        <stp/>
        <stp>31011134</stp>
        <stp>@ema,GBPJPY,H4,Close,20,0</stp>
        <tr r="C19" s="4"/>
      </tp>
      <tp>
        <v>1.2303139999999999</v>
        <stp/>
        <stp>31011134</stp>
        <stp>@ema,GBPCHF,H4,Close,50,0</stp>
        <tr r="E22" s="4"/>
      </tp>
      <tp>
        <v>1.2329429999999999</v>
        <stp/>
        <stp>31011134</stp>
        <stp>@ema,GBPCHF,H1,Close,20,0</stp>
        <tr r="C22" s="5"/>
      </tp>
      <tp>
        <v>1.2318910000000001</v>
        <stp/>
        <stp>31011134</stp>
        <stp>@ema,GBPCHF,H1,Close,50,0</stp>
        <tr r="E22" s="5"/>
      </tp>
      <tp>
        <v>1.2320549999999999</v>
        <stp/>
        <stp>31011134</stp>
        <stp>@ema,GBPCHF,H4,Close,20,0</stp>
        <tr r="C22" s="4"/>
      </tp>
      <tp>
        <v>1827.025854</v>
        <stp/>
        <stp>31011134</stp>
        <stp>@ema,XAUUSD,H1,Close,50,0</stp>
        <tr r="E35" s="5"/>
      </tp>
      <tp>
        <v>1828.0319</v>
        <stp/>
        <stp>31011134</stp>
        <stp>@ema,XAUUSD,H4,Close,20,0</stp>
        <tr r="C35" s="4"/>
      </tp>
      <tp>
        <v>1831.28377</v>
        <stp/>
        <stp>31011134</stp>
        <stp>@ema,XAUUSD,H4,Close,50,0</stp>
        <tr r="E35" s="4"/>
      </tp>
      <tp>
        <v>1822.107481</v>
        <stp/>
        <stp>31011134</stp>
        <stp>@ema,XAUUSD,H1,Close,20,0</stp>
        <tr r="C35" s="5"/>
      </tp>
      <tp>
        <v>0.878278</v>
        <stp/>
        <stp>31011134</stp>
        <stp>@ema,EURGBP,H4,Close,50,0</stp>
        <tr r="E8" s="4"/>
      </tp>
      <tp>
        <v>0.87624500000000005</v>
        <stp/>
        <stp>31011134</stp>
        <stp>@ema,EURGBP,H1,Close,20,0</stp>
        <tr r="C8" s="5"/>
      </tp>
      <tp>
        <v>0.87683800000000001</v>
        <stp/>
        <stp>31011134</stp>
        <stp>@ema,EURGBP,H1,Close,50,0</stp>
        <tr r="E8" s="5"/>
      </tp>
      <tp>
        <v>0.87687899999999996</v>
        <stp/>
        <stp>31011134</stp>
        <stp>@ema,EURGBP,H4,Close,20,0</stp>
        <tr r="C8" s="4"/>
      </tp>
      <tp>
        <v>845.21429999999998</v>
        <stp/>
        <stp>31011134</stp>
        <stp>usedmargin</stp>
        <tr r="B5" s="8"/>
      </tp>
      <tp>
        <v>1.3827830000000001</v>
        <stp/>
        <stp>31011134</stp>
        <stp>@ema,GBPUSD,H1,Close,20,0</stp>
        <tr r="C17" s="5"/>
      </tp>
      <tp>
        <v>1.3768530000000001</v>
        <stp/>
        <stp>31011134</stp>
        <stp>@ema,GBPUSD,H4,Close,50,0</stp>
        <tr r="E17" s="4"/>
      </tp>
      <tp>
        <v>1.3810739999999999</v>
        <stp/>
        <stp>31011134</stp>
        <stp>@ema,GBPUSD,H4,Close,20,0</stp>
        <tr r="C17" s="4"/>
      </tp>
      <tp>
        <v>1.3818710000000001</v>
        <stp/>
        <stp>31011134</stp>
        <stp>@ema,GBPUSD,H1,Close,50,0</stp>
        <tr r="E17" s="5"/>
      </tp>
      <tp>
        <v>1.784956</v>
        <stp/>
        <stp>31011134</stp>
        <stp>@ema,GBPAUD,H1,Close,50,0</stp>
        <tr r="E21" s="5"/>
      </tp>
      <tp>
        <v>1.785528</v>
        <stp/>
        <stp>31011134</stp>
        <stp>@ema,GBPAUD,H4,Close,20,0</stp>
        <tr r="C21" s="4"/>
      </tp>
      <tp>
        <v>1.7864720000000001</v>
        <stp/>
        <stp>31011134</stp>
        <stp>@ema,GBPAUD,H4,Close,50,0</stp>
        <tr r="E21" s="4"/>
      </tp>
      <tp>
        <v>1.784834</v>
        <stp/>
        <stp>31011134</stp>
        <stp>@ema,GBPAUD,H1,Close,20,0</stp>
        <tr r="C21" s="5"/>
      </tp>
      <tp>
        <v>1.7533559999999999</v>
        <stp/>
        <stp>31011134</stp>
        <stp>@ema,GBPCAD,H4,Close,50,0</stp>
        <tr r="E18" s="4"/>
      </tp>
      <tp>
        <v>1.757709</v>
        <stp/>
        <stp>31011134</stp>
        <stp>@ema,GBPCAD,H1,Close,20,0</stp>
        <tr r="C18" s="5"/>
      </tp>
      <tp>
        <v>1.7563230000000001</v>
        <stp/>
        <stp>31011134</stp>
        <stp>@ema,GBPCAD,H1,Close,50,0</stp>
        <tr r="E18" s="5"/>
      </tp>
      <tp>
        <v>1.75587</v>
        <stp/>
        <stp>31011134</stp>
        <stp>@ema,GBPCAD,H4,Close,20,0</stp>
        <tr r="C18" s="4"/>
      </tp>
      <tp>
        <v>1.917111</v>
        <stp/>
        <stp>31011134</stp>
        <stp>@ema,GBPNZD,H1,Close,20,0</stp>
        <tr r="C20" s="5"/>
      </tp>
      <tp>
        <v>1.9098219999999999</v>
        <stp/>
        <stp>31011134</stp>
        <stp>@ema,GBPNZD,H4,Close,50,0</stp>
        <tr r="E20" s="4"/>
      </tp>
      <tp>
        <v>1.9136930000000001</v>
        <stp/>
        <stp>31011134</stp>
        <stp>@ema,GBPNZD,H4,Close,20,0</stp>
        <tr r="C20" s="4"/>
      </tp>
      <tp>
        <v>1.9149700000000001</v>
        <stp/>
        <stp>31011134</stp>
        <stp>@ema,GBPNZD,H1,Close,50,0</stp>
        <tr r="E20" s="5"/>
      </tp>
      <tp>
        <v>12855.885700000001</v>
        <stp/>
        <stp>31011134</stp>
        <stp>freemargin</stp>
        <tr r="B6" s="8"/>
      </tp>
      <tp>
        <v>0.70137700000000003</v>
        <stp/>
        <stp>31011134</stp>
        <stp>@ema,CADCHF,H1,Close,50,0</stp>
        <tr r="E29" s="5"/>
      </tp>
      <tp>
        <v>0.70164599999999999</v>
        <stp/>
        <stp>31011134</stp>
        <stp>@ema,CADCHF,H4,Close,20,0</stp>
        <tr r="C29" s="4"/>
      </tp>
      <tp>
        <v>0.70165500000000003</v>
        <stp/>
        <stp>31011134</stp>
        <stp>@ema,CADCHF,H4,Close,50,0</stp>
        <tr r="E29" s="4"/>
      </tp>
      <tp>
        <v>0.70142499999999997</v>
        <stp/>
        <stp>31011134</stp>
        <stp>@ema,CADCHF,H1,Close,20,0</stp>
        <tr r="C29" s="5"/>
      </tp>
      <tp>
        <v>75.661320000000003</v>
        <stp/>
        <stp>31011134</stp>
        <stp>@ema,NZDJPY,H1,Close,34,0</stp>
        <tr r="D30" s="5"/>
      </tp>
      <tp>
        <v>75.640351999999993</v>
        <stp/>
        <stp>31011134</stp>
        <stp>@ema,NZDJPY,H4,Close,34,0</stp>
        <tr r="D30" s="4"/>
      </tp>
      <tp>
        <v>1.2321409999999999</v>
        <stp/>
        <stp>31011134</stp>
        <stp>@ema,GBPCHF,H1,Close,34,0</stp>
        <tr r="D22" s="5"/>
      </tp>
      <tp>
        <v>1.231538</v>
        <stp/>
        <stp>31011134</stp>
        <stp>@ema,GBPCHF,H4,Close,34,0</stp>
        <tr r="D22" s="4"/>
      </tp>
      <tp>
        <v>1829.5066690000001</v>
        <stp/>
        <stp>31011134</stp>
        <stp>@ema,XAUUSD,H4,Close,34,0</stp>
        <tr r="D35" s="4"/>
      </tp>
      <tp>
        <v>1824.759137</v>
        <stp/>
        <stp>31011134</stp>
        <stp>@ema,XAUUSD,H1,Close,34,0</stp>
        <tr r="D35" s="5"/>
      </tp>
      <tp>
        <v>0.87667300000000004</v>
        <stp/>
        <stp>31011134</stp>
        <stp>@ema,EURGBP,H1,Close,34,0</stp>
        <tr r="D8" s="5"/>
      </tp>
      <tp>
        <v>0.87740399999999996</v>
        <stp/>
        <stp>31011134</stp>
        <stp>@ema,EURGBP,H4,Close,34,0</stp>
        <tr r="D8" s="4"/>
      </tp>
      <tp>
        <v>1.38225</v>
        <stp/>
        <stp>31011134</stp>
        <stp>@ema,GBPUSD,H1,Close,34,0</stp>
        <tr r="D17" s="5"/>
      </tp>
      <tp>
        <v>1.3788879999999999</v>
        <stp/>
        <stp>31011134</stp>
        <stp>@ema,GBPUSD,H4,Close,34,0</stp>
        <tr r="D17" s="4"/>
      </tp>
      <tp>
        <v>1.7864</v>
        <stp/>
        <stp>31011134</stp>
        <stp>@ema,GBPAUD,H4,Close,34,0</stp>
        <tr r="D21" s="4"/>
      </tp>
      <tp>
        <v>1.7847189999999999</v>
        <stp/>
        <stp>31011134</stp>
        <stp>@ema,GBPAUD,H1,Close,34,0</stp>
        <tr r="D21" s="5"/>
      </tp>
      <tp>
        <v>1.7568870000000001</v>
        <stp/>
        <stp>31011134</stp>
        <stp>@ema,GBPCAD,H1,Close,34,0</stp>
        <tr r="D18" s="5"/>
      </tp>
      <tp>
        <v>1.754653</v>
        <stp/>
        <stp>31011134</stp>
        <stp>@ema,GBPCAD,H4,Close,34,0</stp>
        <tr r="D18" s="4"/>
      </tp>
      <tp>
        <v>1.915924</v>
        <stp/>
        <stp>31011134</stp>
        <stp>@ema,GBPNZD,H1,Close,34,0</stp>
        <tr r="D20" s="5"/>
      </tp>
      <tp>
        <v>1.911476</v>
        <stp/>
        <stp>31011134</stp>
        <stp>@ema,GBPNZD,H4,Close,34,0</stp>
        <tr r="D20" s="4"/>
      </tp>
      <tp>
        <v>0.70183700000000004</v>
        <stp/>
        <stp>31011134</stp>
        <stp>@ema,CADCHF,H4,Close,34,0</stp>
        <tr r="D29" s="4"/>
      </tp>
      <tp>
        <v>0.701295</v>
        <stp/>
        <stp>31011134</stp>
        <stp>@ema,CADCHF,H1,Close,34,0</stp>
        <tr r="D29" s="5"/>
      </tp>
      <tp>
        <v>75.574196999999998</v>
        <stp/>
        <stp>31011134</stp>
        <stp>@ema,NZDJPY,H4,Close,50,0</stp>
        <tr r="E30" s="4"/>
      </tp>
      <tp>
        <v>75.679030999999995</v>
        <stp/>
        <stp>31011134</stp>
        <stp>@ema,NZDJPY,H1,Close,20,0</stp>
        <tr r="C30" s="5"/>
      </tp>
      <tp>
        <v>75.656379999999999</v>
        <stp/>
        <stp>31011134</stp>
        <stp>@ema,NZDJPY,H1,Close,50,0</stp>
        <tr r="E30" s="5"/>
      </tp>
      <tp>
        <v>75.662300000000002</v>
        <stp/>
        <stp>31011134</stp>
        <stp>@ema,NZDJPY,H4,Close,20,0</stp>
        <tr r="C30" s="4"/>
      </tp>
      <tp>
        <v>81.094108000000006</v>
        <stp/>
        <stp>31011134</stp>
        <stp>@ema,AUDJPY,H4,Close,20,0</stp>
        <tr r="C27" s="4"/>
      </tp>
      <tp>
        <v>81.167564999999996</v>
        <stp/>
        <stp>31011134</stp>
        <stp>@ema,AUDJPY,H1,Close,50,0</stp>
        <tr r="E27" s="5"/>
      </tp>
      <tp>
        <v>81.287863000000002</v>
        <stp/>
        <stp>31011134</stp>
        <stp>@ema,AUDJPY,H1,Close,20,0</stp>
        <tr r="C27" s="5"/>
      </tp>
      <tp>
        <v>80.794797000000003</v>
        <stp/>
        <stp>31011134</stp>
        <stp>@ema,AUDJPY,H4,Close,50,0</stp>
        <tr r="E27" s="4"/>
      </tp>
      <tp>
        <v>127.140039</v>
        <stp/>
        <stp>31011134</stp>
        <stp>@ema,EURJPY,H1,Close,20,0</stp>
        <tr r="C9" s="5"/>
      </tp>
      <tp>
        <v>126.78784899999999</v>
        <stp/>
        <stp>31011134</stp>
        <stp>@ema,EURJPY,H4,Close,50,0</stp>
        <tr r="E9" s="4"/>
      </tp>
      <tp>
        <v>126.98795200000001</v>
        <stp/>
        <stp>31011134</stp>
        <stp>@ema,EURJPY,H4,Close,20,0</stp>
        <tr r="C9" s="4"/>
      </tp>
      <tp>
        <v>127.049063</v>
        <stp/>
        <stp>31011134</stp>
        <stp>@ema,EURJPY,H1,Close,50,0</stp>
        <tr r="E9" s="5"/>
      </tp>
      <tp>
        <v>-95.85</v>
        <stp/>
        <stp>31011134</stp>
        <stp>pl</stp>
        <tr r="B4" s="8"/>
      </tp>
      <tp>
        <v>104.879959</v>
        <stp/>
        <stp>31011134</stp>
        <stp>@ema,USDJPY,H1,Close,34,0</stp>
        <tr r="D14" s="5"/>
      </tp>
      <tp>
        <v>104.868962</v>
        <stp/>
        <stp>31011134</stp>
        <stp>@ema,USDJPY,H4,Close,34,0</stp>
        <tr r="D14" s="4"/>
      </tp>
      <tp>
        <v>80.938143999999994</v>
        <stp/>
        <stp>31011134</stp>
        <stp>@ema,AUDJPY,H4,Close,34,0</stp>
        <tr r="D27" s="4"/>
      </tp>
      <tp>
        <v>81.223864000000006</v>
        <stp/>
        <stp>31011134</stp>
        <stp>@ema,AUDJPY,H1,Close,34,0</stp>
        <tr r="D27" s="5"/>
      </tp>
      <tp>
        <v>127.09519</v>
        <stp/>
        <stp>31011134</stp>
        <stp>@ema,EURJPY,H1,Close,34,0</stp>
        <tr r="D9" s="5"/>
      </tp>
      <tp>
        <v>126.88186899999999</v>
        <stp/>
        <stp>31011134</stp>
        <stp>@ema,EURJPY,H4,Close,34,0</stp>
        <tr r="D9" s="4"/>
      </tp>
      <tp>
        <v>104.928487</v>
        <stp/>
        <stp>31011134</stp>
        <stp>@ema,USDJPY,H1,Close,20,0</stp>
        <tr r="C14" s="5"/>
      </tp>
      <tp>
        <v>104.842257</v>
        <stp/>
        <stp>31011134</stp>
        <stp>@ema,USDJPY,H4,Close,50,0</stp>
        <tr r="E14" s="4"/>
      </tp>
      <tp>
        <v>104.853244</v>
        <stp/>
        <stp>31011134</stp>
        <stp>@ema,USDJPY,H4,Close,20,0</stp>
        <tr r="C14" s="4"/>
      </tp>
      <tp>
        <v>104.850139</v>
        <stp/>
        <stp>31011134</stp>
        <stp>@ema,USDJPY,H1,Close,50,0</stp>
        <tr r="E14" s="5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volatileDependencies" Target="volatileDependencies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CE335-1D8E-4495-BC87-0AEA0C9C8EAE}">
  <sheetPr codeName="Sheet1"/>
  <dimension ref="A2:F7"/>
  <sheetViews>
    <sheetView workbookViewId="0">
      <selection activeCell="C4" sqref="C4"/>
    </sheetView>
  </sheetViews>
  <sheetFormatPr defaultRowHeight="14.25" x14ac:dyDescent="0.45"/>
  <cols>
    <col min="1" max="1" width="29.3984375" customWidth="1"/>
    <col min="2" max="2" width="11.86328125" bestFit="1" customWidth="1"/>
    <col min="6" max="6" width="10.1328125" bestFit="1" customWidth="1"/>
  </cols>
  <sheetData>
    <row r="2" spans="1:6" ht="18" x14ac:dyDescent="0.55000000000000004">
      <c r="A2" s="35" t="s">
        <v>48</v>
      </c>
      <c r="B2" s="35">
        <f>RTD("fxbluelabs.excelrtd", , Dashboard!E1, "balance")</f>
        <v>13796.95</v>
      </c>
      <c r="E2" t="s">
        <v>54</v>
      </c>
      <c r="F2" s="36">
        <f>B3/5</f>
        <v>2740.2200000000003</v>
      </c>
    </row>
    <row r="3" spans="1:6" ht="18" x14ac:dyDescent="0.55000000000000004">
      <c r="A3" s="35" t="s">
        <v>49</v>
      </c>
      <c r="B3" s="35">
        <f>RTD("fxbluelabs.excelrtd", , Dashboard!E1, "equity")</f>
        <v>13701.1</v>
      </c>
    </row>
    <row r="4" spans="1:6" ht="18" x14ac:dyDescent="0.55000000000000004">
      <c r="A4" s="35" t="s">
        <v>50</v>
      </c>
      <c r="B4" s="35">
        <f>RTD("fxbluelabs.excelrtd", , Dashboard!E1, "pl")</f>
        <v>-95.85</v>
      </c>
    </row>
    <row r="5" spans="1:6" ht="18" x14ac:dyDescent="0.55000000000000004">
      <c r="A5" s="35" t="s">
        <v>51</v>
      </c>
      <c r="B5" s="35">
        <f>RTD("fxbluelabs.excelrtd", , Dashboard!E1, "usedmargin")</f>
        <v>845.21429999999998</v>
      </c>
    </row>
    <row r="6" spans="1:6" ht="18" x14ac:dyDescent="0.55000000000000004">
      <c r="A6" s="35" t="s">
        <v>52</v>
      </c>
      <c r="B6" s="35">
        <f>RTD("fxbluelabs.excelrtd", , Dashboard!E1, "freemargin")</f>
        <v>12855.885700000001</v>
      </c>
    </row>
    <row r="7" spans="1:6" ht="18" x14ac:dyDescent="0.55000000000000004">
      <c r="A7" s="35" t="s">
        <v>53</v>
      </c>
      <c r="B7" s="35">
        <f>RTD("fxbluelabs.excelrtd", , Dashboard!E1, "tickets")</f>
        <v>21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47EF0-4C60-49E4-9301-CA31D643BC03}">
  <sheetPr codeName="Sheet2"/>
  <dimension ref="A1:Z47"/>
  <sheetViews>
    <sheetView tabSelected="1" zoomScale="70" zoomScaleNormal="70" workbookViewId="0">
      <selection activeCell="E46" sqref="E46"/>
    </sheetView>
  </sheetViews>
  <sheetFormatPr defaultRowHeight="15.75" x14ac:dyDescent="0.5"/>
  <cols>
    <col min="1" max="1" width="13.59765625" bestFit="1" customWidth="1"/>
    <col min="2" max="2" width="2.86328125" customWidth="1"/>
    <col min="3" max="3" width="11.3984375" customWidth="1"/>
    <col min="4" max="4" width="11" customWidth="1"/>
    <col min="5" max="5" width="10.265625" customWidth="1"/>
    <col min="6" max="7" width="11.3984375" customWidth="1"/>
    <col min="8" max="8" width="3.73046875" customWidth="1"/>
    <col min="9" max="11" width="11.3984375" customWidth="1"/>
    <col min="12" max="13" width="13.3984375" customWidth="1"/>
    <col min="14" max="14" width="2.86328125" customWidth="1"/>
    <col min="15" max="15" width="10" style="20" customWidth="1"/>
    <col min="16" max="16" width="10.73046875" style="20" bestFit="1" customWidth="1"/>
    <col min="17" max="17" width="3.73046875" customWidth="1"/>
    <col min="18" max="18" width="16.73046875" customWidth="1"/>
    <col min="19" max="19" width="4.265625" customWidth="1"/>
    <col min="20" max="20" width="13.1328125" customWidth="1"/>
    <col min="21" max="21" width="15.73046875" customWidth="1"/>
    <col min="22" max="22" width="18.1328125" bestFit="1" customWidth="1"/>
    <col min="23" max="23" width="24.59765625" customWidth="1"/>
    <col min="24" max="24" width="17.73046875" customWidth="1"/>
    <col min="25" max="25" width="19.3984375" customWidth="1"/>
    <col min="26" max="26" width="16.86328125" bestFit="1" customWidth="1"/>
  </cols>
  <sheetData>
    <row r="1" spans="1:26" ht="18" customHeight="1" thickTop="1" thickBot="1" x14ac:dyDescent="0.55000000000000004">
      <c r="A1" s="41" t="s">
        <v>55</v>
      </c>
      <c r="B1" s="42"/>
      <c r="C1" s="42"/>
      <c r="D1" s="42"/>
      <c r="E1" s="49">
        <v>31011134</v>
      </c>
      <c r="F1" s="43"/>
      <c r="G1" s="44"/>
      <c r="H1" s="43"/>
      <c r="I1" s="44"/>
      <c r="J1" s="37">
        <f>'Trades '!F2</f>
        <v>2740.2200000000003</v>
      </c>
      <c r="K1" s="43"/>
      <c r="L1" s="44"/>
      <c r="M1" s="23"/>
      <c r="N1" s="13"/>
      <c r="O1" s="18"/>
      <c r="P1" s="18"/>
      <c r="Q1" s="13"/>
      <c r="R1" s="13"/>
      <c r="S1" s="13"/>
      <c r="T1" s="13"/>
      <c r="U1" s="13"/>
      <c r="V1" s="13"/>
      <c r="W1" s="13"/>
      <c r="X1" s="13"/>
      <c r="Y1" s="13"/>
      <c r="Z1" s="13"/>
    </row>
    <row r="2" spans="1:26" s="11" customFormat="1" ht="16.899999999999999" customHeight="1" thickTop="1" x14ac:dyDescent="0.5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9"/>
      <c r="P2" s="19"/>
      <c r="Q2" s="15"/>
      <c r="R2" s="15"/>
      <c r="S2" s="15"/>
      <c r="T2" s="13"/>
      <c r="U2" s="13"/>
      <c r="V2" s="13"/>
      <c r="W2" s="13"/>
      <c r="X2" s="13"/>
      <c r="Y2" s="13"/>
      <c r="Z2" s="13"/>
    </row>
    <row r="3" spans="1:26" s="11" customFormat="1" ht="15" customHeight="1" x14ac:dyDescent="0.5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9"/>
      <c r="P3" s="19"/>
      <c r="Q3" s="15"/>
      <c r="R3" s="15"/>
      <c r="S3" s="15"/>
      <c r="T3" s="13"/>
      <c r="U3" s="13"/>
      <c r="V3" s="13"/>
      <c r="W3" s="13"/>
      <c r="X3" s="13"/>
      <c r="Y3" s="13"/>
      <c r="Z3" s="13"/>
    </row>
    <row r="4" spans="1:26" ht="18" x14ac:dyDescent="0.55000000000000004">
      <c r="A4" s="13"/>
      <c r="B4" s="13"/>
      <c r="C4" s="13"/>
      <c r="D4" s="39" t="s">
        <v>41</v>
      </c>
      <c r="E4" s="40"/>
      <c r="F4" s="40"/>
      <c r="G4" s="40"/>
      <c r="H4" s="12"/>
      <c r="I4" s="39"/>
      <c r="J4" s="40"/>
      <c r="K4" s="40"/>
      <c r="L4" s="40"/>
      <c r="M4" s="24"/>
      <c r="N4" s="13"/>
      <c r="O4" s="17"/>
      <c r="P4" s="17"/>
      <c r="Q4" s="13"/>
      <c r="R4" s="17"/>
      <c r="S4" s="13"/>
      <c r="T4" s="17" t="s">
        <v>43</v>
      </c>
      <c r="U4" s="17" t="s">
        <v>44</v>
      </c>
      <c r="V4" s="17"/>
      <c r="W4" s="17" t="s">
        <v>45</v>
      </c>
      <c r="X4" s="17"/>
      <c r="Y4" s="17"/>
      <c r="Z4" s="17"/>
    </row>
    <row r="5" spans="1:26" ht="17.25" customHeight="1" x14ac:dyDescent="0.45">
      <c r="A5" s="13"/>
      <c r="B5" s="13"/>
      <c r="C5" s="10"/>
      <c r="D5" s="10"/>
      <c r="E5" s="10" t="s">
        <v>40</v>
      </c>
      <c r="F5" s="10" t="s">
        <v>38</v>
      </c>
      <c r="G5" s="10" t="s">
        <v>39</v>
      </c>
      <c r="H5" s="13"/>
      <c r="I5" s="10"/>
      <c r="J5" s="10"/>
      <c r="K5" s="10"/>
      <c r="L5" s="10"/>
      <c r="M5" s="25"/>
      <c r="N5" s="13"/>
      <c r="O5" s="10"/>
      <c r="P5" s="10"/>
      <c r="Q5" s="13"/>
      <c r="R5" s="10"/>
      <c r="S5" s="13"/>
      <c r="T5" s="13"/>
      <c r="U5" s="13"/>
      <c r="V5" s="13"/>
      <c r="W5" s="13"/>
      <c r="X5" s="13"/>
      <c r="Y5" s="13"/>
      <c r="Z5" s="13"/>
    </row>
    <row r="6" spans="1:26" x14ac:dyDescent="0.5">
      <c r="A6" s="13"/>
      <c r="B6" s="13"/>
      <c r="C6" s="13"/>
      <c r="D6" s="13"/>
      <c r="E6" s="13"/>
      <c r="F6" s="13"/>
      <c r="G6" s="13"/>
      <c r="H6" s="12"/>
      <c r="I6" s="12"/>
      <c r="J6" s="13"/>
      <c r="K6" s="13"/>
      <c r="L6" s="13"/>
      <c r="M6" s="13"/>
      <c r="N6" s="13"/>
      <c r="O6" s="18"/>
      <c r="P6" s="18"/>
      <c r="Q6" s="13"/>
      <c r="R6" s="13"/>
      <c r="S6" s="13"/>
      <c r="T6" s="13"/>
      <c r="U6" s="13"/>
      <c r="V6" s="13"/>
      <c r="W6" s="13"/>
      <c r="X6" s="13"/>
      <c r="Y6" s="13"/>
      <c r="Z6" s="13"/>
    </row>
    <row r="7" spans="1:26" x14ac:dyDescent="0.45">
      <c r="A7" s="8" t="s">
        <v>1</v>
      </c>
      <c r="B7" s="14"/>
      <c r="C7" s="7"/>
      <c r="D7" s="7"/>
      <c r="E7" s="7" t="str">
        <f>'H4'!L7</f>
        <v>Long</v>
      </c>
      <c r="F7" s="7" t="str">
        <f>'1Hr'!L7</f>
        <v xml:space="preserve">Wait </v>
      </c>
      <c r="G7" s="7" t="str">
        <f>'30Min'!L7</f>
        <v>Short</v>
      </c>
      <c r="H7" s="12"/>
      <c r="I7" s="7"/>
      <c r="J7" s="7"/>
      <c r="K7" s="7"/>
      <c r="L7" s="7"/>
      <c r="M7" s="7"/>
      <c r="N7" s="22"/>
      <c r="O7" s="21"/>
      <c r="P7" s="21"/>
      <c r="Q7" s="13"/>
      <c r="R7" s="21"/>
      <c r="S7" s="13"/>
      <c r="T7" s="21">
        <f>RTD("fxbluelabs.excelrtd", , $E$1, "ask" &amp; A7)</f>
        <v>1.2120299999999999</v>
      </c>
      <c r="U7" s="21" t="str">
        <f>IF(T7= '1Hr'!E7, "TriggerTrade", "Wait")</f>
        <v>Wait</v>
      </c>
      <c r="V7" s="21"/>
      <c r="W7" s="26"/>
      <c r="X7" s="26"/>
      <c r="Y7" s="26"/>
      <c r="Z7" s="21"/>
    </row>
    <row r="8" spans="1:26" x14ac:dyDescent="0.45">
      <c r="A8" s="8" t="s">
        <v>2</v>
      </c>
      <c r="B8" s="14"/>
      <c r="C8" s="7"/>
      <c r="D8" s="7"/>
      <c r="E8" s="7" t="str">
        <f>'H4'!L8</f>
        <v>Short</v>
      </c>
      <c r="F8" s="7" t="str">
        <f>'1Hr'!L8</f>
        <v>Short</v>
      </c>
      <c r="G8" s="7" t="str">
        <f>'30Min'!L8</f>
        <v>Short</v>
      </c>
      <c r="H8" s="12"/>
      <c r="I8" s="7"/>
      <c r="J8" s="7"/>
      <c r="K8" s="7"/>
      <c r="L8" s="7"/>
      <c r="M8" s="7"/>
      <c r="N8" s="22"/>
      <c r="O8" s="21"/>
      <c r="P8" s="21"/>
      <c r="Q8" s="13"/>
      <c r="R8" s="21"/>
      <c r="S8" s="13"/>
      <c r="T8" s="21">
        <f>RTD("fxbluelabs.excelrtd", , $E$1, "ask" &amp; A8)</f>
        <v>0.87507000000000001</v>
      </c>
      <c r="U8" s="21" t="str">
        <f>IF(T8= '1Hr'!E8, "TriggerTrade", "Wait")</f>
        <v>Wait</v>
      </c>
      <c r="V8" s="21"/>
      <c r="W8" s="26"/>
      <c r="X8" s="26"/>
      <c r="Y8" s="26"/>
      <c r="Z8" s="21"/>
    </row>
    <row r="9" spans="1:26" x14ac:dyDescent="0.45">
      <c r="A9" s="8" t="s">
        <v>3</v>
      </c>
      <c r="B9" s="14"/>
      <c r="C9" s="7"/>
      <c r="D9" s="7"/>
      <c r="E9" s="7" t="str">
        <f>'H4'!L9</f>
        <v>Long</v>
      </c>
      <c r="F9" s="7" t="str">
        <f>'1Hr'!L9</f>
        <v>Long</v>
      </c>
      <c r="G9" s="7" t="str">
        <f>'30Min'!L9</f>
        <v>Long</v>
      </c>
      <c r="H9" s="12"/>
      <c r="I9" s="7"/>
      <c r="J9" s="7"/>
      <c r="K9" s="7"/>
      <c r="L9" s="7"/>
      <c r="M9" s="7"/>
      <c r="N9" s="22"/>
      <c r="O9" s="21"/>
      <c r="P9" s="21"/>
      <c r="Q9" s="13"/>
      <c r="R9" s="21"/>
      <c r="S9" s="13"/>
      <c r="T9" s="21">
        <f>RTD("fxbluelabs.excelrtd", , $E$1, "ask" &amp; A9)</f>
        <v>127.197</v>
      </c>
      <c r="U9" s="21" t="str">
        <f>IF(T9= '1Hr'!E9, "TriggerTrade", "Wait")</f>
        <v>Wait</v>
      </c>
      <c r="V9" s="21"/>
      <c r="W9" s="26"/>
      <c r="X9" s="26"/>
      <c r="Y9" s="26"/>
      <c r="Z9" s="21"/>
    </row>
    <row r="10" spans="1:26" x14ac:dyDescent="0.45">
      <c r="A10" s="8" t="s">
        <v>4</v>
      </c>
      <c r="B10" s="14"/>
      <c r="C10" s="7"/>
      <c r="D10" s="7"/>
      <c r="E10" s="7" t="str">
        <f>'H4'!L10</f>
        <v>Short</v>
      </c>
      <c r="F10" s="7" t="str">
        <f>'1Hr'!L10</f>
        <v>Short</v>
      </c>
      <c r="G10" s="7" t="str">
        <f>'30Min'!L10</f>
        <v>Short</v>
      </c>
      <c r="H10" s="12"/>
      <c r="I10" s="7"/>
      <c r="J10" s="7"/>
      <c r="K10" s="7"/>
      <c r="L10" s="7"/>
      <c r="M10" s="7"/>
      <c r="N10" s="22"/>
      <c r="O10" s="21"/>
      <c r="P10" s="21"/>
      <c r="Q10" s="13"/>
      <c r="R10" s="21"/>
      <c r="S10" s="13"/>
      <c r="T10" s="21">
        <f>RTD("fxbluelabs.excelrtd", , $E$1, "ask" &amp; A10)</f>
        <v>1.5618000000000001</v>
      </c>
      <c r="U10" s="21" t="str">
        <f>IF(T10= '1Hr'!E10, "TriggerTrade", "Wait")</f>
        <v>Wait</v>
      </c>
      <c r="V10" s="21"/>
      <c r="W10" s="26"/>
      <c r="X10" s="26"/>
      <c r="Y10" s="26"/>
      <c r="Z10" s="21"/>
    </row>
    <row r="11" spans="1:26" x14ac:dyDescent="0.45">
      <c r="A11" s="8" t="s">
        <v>5</v>
      </c>
      <c r="B11" s="14"/>
      <c r="C11" s="7"/>
      <c r="D11" s="7"/>
      <c r="E11" s="7" t="str">
        <f>'H4'!L11</f>
        <v xml:space="preserve">Wait </v>
      </c>
      <c r="F11" s="7" t="str">
        <f>'1Hr'!L11</f>
        <v xml:space="preserve">Wait </v>
      </c>
      <c r="G11" s="7" t="str">
        <f>'30Min'!L11</f>
        <v>Short</v>
      </c>
      <c r="H11" s="12"/>
      <c r="I11" s="7"/>
      <c r="J11" s="7"/>
      <c r="K11" s="7"/>
      <c r="L11" s="7"/>
      <c r="M11" s="7"/>
      <c r="N11" s="22"/>
      <c r="O11" s="21"/>
      <c r="P11" s="21"/>
      <c r="Q11" s="13"/>
      <c r="R11" s="21"/>
      <c r="S11" s="13"/>
      <c r="T11" s="21">
        <f>RTD("fxbluelabs.excelrtd", , $E$1, "ask" &amp; A11)</f>
        <v>1.5388900000000001</v>
      </c>
      <c r="U11" s="21" t="str">
        <f>IF(T11= '1Hr'!E11, "TriggerTrade", "Wait")</f>
        <v>Wait</v>
      </c>
      <c r="V11" s="21"/>
      <c r="W11" s="26"/>
      <c r="X11" s="26"/>
      <c r="Y11" s="26"/>
      <c r="Z11" s="21"/>
    </row>
    <row r="12" spans="1:26" x14ac:dyDescent="0.45">
      <c r="A12" s="8" t="s">
        <v>6</v>
      </c>
      <c r="B12" s="14"/>
      <c r="C12" s="7"/>
      <c r="D12" s="7"/>
      <c r="E12" s="7" t="str">
        <f>'H4'!L12</f>
        <v xml:space="preserve">Wait </v>
      </c>
      <c r="F12" s="7" t="str">
        <f>'1Hr'!L12</f>
        <v>Long</v>
      </c>
      <c r="G12" s="7" t="str">
        <f>'30Min'!L12</f>
        <v xml:space="preserve">Wait </v>
      </c>
      <c r="H12" s="12"/>
      <c r="I12" s="7"/>
      <c r="J12" s="7"/>
      <c r="K12" s="7"/>
      <c r="L12" s="7"/>
      <c r="M12" s="7"/>
      <c r="N12" s="22"/>
      <c r="O12" s="21"/>
      <c r="P12" s="21"/>
      <c r="Q12" s="13"/>
      <c r="R12" s="21"/>
      <c r="S12" s="13"/>
      <c r="T12" s="21">
        <f>RTD("fxbluelabs.excelrtd", , $E$1, "ask" &amp; A12)</f>
        <v>1.6789400000000001</v>
      </c>
      <c r="U12" s="21" t="str">
        <f>IF(T12= '1Hr'!E12, "TriggerTrade", "Wait")</f>
        <v>Wait</v>
      </c>
      <c r="V12" s="21"/>
      <c r="W12" s="26"/>
      <c r="X12" s="26"/>
      <c r="Y12" s="26"/>
      <c r="Z12" s="21"/>
    </row>
    <row r="13" spans="1:26" x14ac:dyDescent="0.45">
      <c r="A13" s="8" t="s">
        <v>7</v>
      </c>
      <c r="B13" s="14"/>
      <c r="C13" s="7"/>
      <c r="D13" s="7"/>
      <c r="E13" s="7" t="str">
        <f>'H4'!L13</f>
        <v>Short</v>
      </c>
      <c r="F13" s="7" t="str">
        <f>'1Hr'!L13</f>
        <v>Long</v>
      </c>
      <c r="G13" s="7" t="str">
        <f>'30Min'!L13</f>
        <v>Long</v>
      </c>
      <c r="H13" s="12"/>
      <c r="I13" s="7"/>
      <c r="J13" s="7"/>
      <c r="K13" s="7"/>
      <c r="L13" s="7"/>
      <c r="M13" s="7"/>
      <c r="N13" s="22"/>
      <c r="O13" s="21"/>
      <c r="P13" s="21"/>
      <c r="Q13" s="13"/>
      <c r="R13" s="21"/>
      <c r="S13" s="13"/>
      <c r="T13" s="21">
        <f>RTD("fxbluelabs.excelrtd", , $E$1, "ask" &amp; A13)</f>
        <v>1.08104</v>
      </c>
      <c r="U13" s="21" t="str">
        <f>IF(T13= '1Hr'!E13, "TriggerTrade", "Wait")</f>
        <v>Wait</v>
      </c>
      <c r="V13" s="21"/>
      <c r="W13" s="26"/>
      <c r="X13" s="26"/>
      <c r="Y13" s="26"/>
      <c r="Z13" s="21"/>
    </row>
    <row r="14" spans="1:26" x14ac:dyDescent="0.45">
      <c r="A14" s="8" t="s">
        <v>8</v>
      </c>
      <c r="B14" s="14"/>
      <c r="C14" s="7"/>
      <c r="D14" s="7"/>
      <c r="E14" s="7" t="str">
        <f>'H4'!L14</f>
        <v xml:space="preserve">Wait </v>
      </c>
      <c r="F14" s="7" t="str">
        <f>'1Hr'!L14</f>
        <v>Long</v>
      </c>
      <c r="G14" s="7" t="str">
        <f>'30Min'!L14</f>
        <v>Long</v>
      </c>
      <c r="H14" s="12"/>
      <c r="I14" s="7"/>
      <c r="J14" s="7"/>
      <c r="K14" s="7"/>
      <c r="L14" s="7"/>
      <c r="M14" s="7"/>
      <c r="N14" s="22"/>
      <c r="O14" s="21"/>
      <c r="P14" s="21"/>
      <c r="Q14" s="13"/>
      <c r="R14" s="21"/>
      <c r="S14" s="13"/>
      <c r="T14" s="21">
        <f>RTD("fxbluelabs.excelrtd", , $E$1, "ask" &amp; A14)</f>
        <v>104.94499999999999</v>
      </c>
      <c r="U14" s="21" t="str">
        <f>IF(T14= '1Hr'!E14, "TriggerTrade", "Wait")</f>
        <v>Wait</v>
      </c>
      <c r="V14" s="21"/>
      <c r="W14" s="26"/>
      <c r="X14" s="26"/>
      <c r="Y14" s="26"/>
      <c r="Z14" s="21"/>
    </row>
    <row r="15" spans="1:26" x14ac:dyDescent="0.45">
      <c r="A15" s="8" t="s">
        <v>9</v>
      </c>
      <c r="B15" s="14"/>
      <c r="C15" s="7"/>
      <c r="D15" s="7"/>
      <c r="E15" s="7" t="str">
        <f>'H4'!L15</f>
        <v>Short</v>
      </c>
      <c r="F15" s="7" t="str">
        <f>'1Hr'!L15</f>
        <v>Long</v>
      </c>
      <c r="G15" s="7" t="str">
        <f>'30Min'!L15</f>
        <v>Short</v>
      </c>
      <c r="H15" s="12"/>
      <c r="I15" s="7"/>
      <c r="J15" s="7"/>
      <c r="K15" s="7"/>
      <c r="L15" s="7"/>
      <c r="M15" s="7"/>
      <c r="N15" s="22"/>
      <c r="O15" s="21"/>
      <c r="P15" s="21"/>
      <c r="Q15" s="13"/>
      <c r="R15" s="21"/>
      <c r="S15" s="13"/>
      <c r="T15" s="21">
        <f>RTD("fxbluelabs.excelrtd", , $E$1, "ask" &amp; A15)</f>
        <v>1.2696499999999999</v>
      </c>
      <c r="U15" s="21" t="str">
        <f>IF(T15= '1Hr'!E15, "TriggerTrade", "Wait")</f>
        <v>Wait</v>
      </c>
      <c r="V15" s="21"/>
      <c r="W15" s="26"/>
      <c r="X15" s="26"/>
      <c r="Y15" s="26"/>
      <c r="Z15" s="21"/>
    </row>
    <row r="16" spans="1:26" x14ac:dyDescent="0.45">
      <c r="A16" s="8" t="s">
        <v>10</v>
      </c>
      <c r="B16" s="14"/>
      <c r="C16" s="7"/>
      <c r="D16" s="7"/>
      <c r="E16" s="7" t="str">
        <f>'H4'!L16</f>
        <v>Short</v>
      </c>
      <c r="F16" s="7" t="str">
        <f>'1Hr'!L16</f>
        <v xml:space="preserve">Wait </v>
      </c>
      <c r="G16" s="7" t="str">
        <f>'30Min'!L16</f>
        <v>Long</v>
      </c>
      <c r="H16" s="12"/>
      <c r="I16" s="7"/>
      <c r="J16" s="7"/>
      <c r="K16" s="7"/>
      <c r="L16" s="7"/>
      <c r="M16" s="7"/>
      <c r="N16" s="22"/>
      <c r="O16" s="21"/>
      <c r="P16" s="21"/>
      <c r="Q16" s="13"/>
      <c r="R16" s="21"/>
      <c r="S16" s="13"/>
      <c r="T16" s="21">
        <f>RTD("fxbluelabs.excelrtd", , $E$1, "ask" &amp; A16)</f>
        <v>0.89190000000000003</v>
      </c>
      <c r="U16" s="21" t="str">
        <f>IF(T16= '1Hr'!E16, "TriggerTrade", "Wait")</f>
        <v>Wait</v>
      </c>
      <c r="V16" s="21"/>
      <c r="W16" s="26"/>
      <c r="X16" s="26"/>
      <c r="Y16" s="26"/>
      <c r="Z16" s="21"/>
    </row>
    <row r="17" spans="1:26" x14ac:dyDescent="0.45">
      <c r="A17" s="8" t="s">
        <v>11</v>
      </c>
      <c r="B17" s="14"/>
      <c r="C17" s="7"/>
      <c r="D17" s="7"/>
      <c r="E17" s="7" t="str">
        <f>'H4'!L17</f>
        <v>Long</v>
      </c>
      <c r="F17" s="7" t="str">
        <f>'1Hr'!L17</f>
        <v>Long</v>
      </c>
      <c r="G17" s="7" t="str">
        <f>'30Min'!L17</f>
        <v>Long</v>
      </c>
      <c r="H17" s="12"/>
      <c r="I17" s="7"/>
      <c r="J17" s="7"/>
      <c r="K17" s="7"/>
      <c r="L17" s="7"/>
      <c r="M17" s="7"/>
      <c r="N17" s="22"/>
      <c r="O17" s="21"/>
      <c r="P17" s="21"/>
      <c r="Q17" s="13"/>
      <c r="R17" s="21"/>
      <c r="S17" s="13"/>
      <c r="T17" s="21">
        <f>RTD("fxbluelabs.excelrtd", , $E$1, "ask" &amp; A17)</f>
        <v>1.3851500000000001</v>
      </c>
      <c r="U17" s="21" t="str">
        <f>IF(T17= '1Hr'!E17, "TriggerTrade", "Wait")</f>
        <v>Wait</v>
      </c>
      <c r="V17" s="21"/>
      <c r="W17" s="26"/>
      <c r="X17" s="26"/>
      <c r="Y17" s="26"/>
      <c r="Z17" s="21"/>
    </row>
    <row r="18" spans="1:26" x14ac:dyDescent="0.45">
      <c r="A18" s="8" t="s">
        <v>12</v>
      </c>
      <c r="B18" s="14"/>
      <c r="C18" s="7"/>
      <c r="D18" s="7"/>
      <c r="E18" s="7" t="str">
        <f>'H4'!L18</f>
        <v>Long</v>
      </c>
      <c r="F18" s="7" t="str">
        <f>'1Hr'!L18</f>
        <v>Long</v>
      </c>
      <c r="G18" s="7" t="str">
        <f>'30Min'!L18</f>
        <v>Long</v>
      </c>
      <c r="H18" s="12"/>
      <c r="I18" s="7"/>
      <c r="J18" s="7"/>
      <c r="K18" s="7"/>
      <c r="L18" s="7"/>
      <c r="M18" s="7"/>
      <c r="N18" s="22"/>
      <c r="O18" s="21"/>
      <c r="P18" s="21"/>
      <c r="Q18" s="13"/>
      <c r="R18" s="21"/>
      <c r="S18" s="13"/>
      <c r="T18" s="21">
        <f>RTD("fxbluelabs.excelrtd", , $E$1, "ask" &amp; A18)</f>
        <v>1.75868</v>
      </c>
      <c r="U18" s="21" t="str">
        <f>IF(T18= '1Hr'!E18, "TriggerTrade", "Wait")</f>
        <v>Wait</v>
      </c>
      <c r="V18" s="21"/>
      <c r="W18" s="26"/>
      <c r="X18" s="26"/>
      <c r="Y18" s="26"/>
      <c r="Z18" s="21"/>
    </row>
    <row r="19" spans="1:26" x14ac:dyDescent="0.45">
      <c r="A19" s="8" t="s">
        <v>13</v>
      </c>
      <c r="B19" s="14"/>
      <c r="C19" s="7"/>
      <c r="D19" s="7"/>
      <c r="E19" s="7" t="str">
        <f>'H4'!L19</f>
        <v>Long</v>
      </c>
      <c r="F19" s="7" t="str">
        <f>'1Hr'!L19</f>
        <v>Long</v>
      </c>
      <c r="G19" s="7" t="str">
        <f>'30Min'!L19</f>
        <v>Long</v>
      </c>
      <c r="H19" s="12"/>
      <c r="I19" s="7"/>
      <c r="J19" s="7"/>
      <c r="K19" s="7"/>
      <c r="L19" s="7"/>
      <c r="M19" s="7"/>
      <c r="N19" s="22"/>
      <c r="O19" s="21"/>
      <c r="P19" s="21"/>
      <c r="Q19" s="13"/>
      <c r="R19" s="21"/>
      <c r="S19" s="13"/>
      <c r="T19" s="21">
        <f>RTD("fxbluelabs.excelrtd", , $E$1, "ask" &amp; A19)</f>
        <v>145.364</v>
      </c>
      <c r="U19" s="21" t="str">
        <f>IF(T19= '1Hr'!E19, "TriggerTrade", "Wait")</f>
        <v>Wait</v>
      </c>
      <c r="V19" s="21"/>
      <c r="W19" s="26"/>
      <c r="X19" s="26"/>
      <c r="Y19" s="26"/>
      <c r="Z19" s="21"/>
    </row>
    <row r="20" spans="1:26" x14ac:dyDescent="0.45">
      <c r="A20" s="8" t="s">
        <v>14</v>
      </c>
      <c r="B20" s="14"/>
      <c r="C20" s="7"/>
      <c r="D20" s="7"/>
      <c r="E20" s="7" t="str">
        <f>'H4'!L20</f>
        <v>Long</v>
      </c>
      <c r="F20" s="7" t="str">
        <f>'1Hr'!L20</f>
        <v>Long</v>
      </c>
      <c r="G20" s="7" t="str">
        <f>'30Min'!L20</f>
        <v>Long</v>
      </c>
      <c r="H20" s="12"/>
      <c r="I20" s="7"/>
      <c r="J20" s="7"/>
      <c r="K20" s="7"/>
      <c r="L20" s="7"/>
      <c r="M20" s="7"/>
      <c r="N20" s="22"/>
      <c r="O20" s="21"/>
      <c r="P20" s="21"/>
      <c r="Q20" s="13"/>
      <c r="R20" s="21"/>
      <c r="S20" s="13"/>
      <c r="T20" s="21">
        <f>RTD("fxbluelabs.excelrtd", , $E$1, "ask" &amp; A20)</f>
        <v>1.91872</v>
      </c>
      <c r="U20" s="21" t="str">
        <f>IF(T20= '1Hr'!E20, "TriggerTrade", "Wait")</f>
        <v>Wait</v>
      </c>
      <c r="V20" s="21"/>
      <c r="W20" s="26"/>
      <c r="X20" s="26"/>
      <c r="Y20" s="26"/>
      <c r="Z20" s="21"/>
    </row>
    <row r="21" spans="1:26" x14ac:dyDescent="0.45">
      <c r="A21" s="8" t="s">
        <v>15</v>
      </c>
      <c r="B21" s="14"/>
      <c r="C21" s="7"/>
      <c r="D21" s="7"/>
      <c r="E21" s="7" t="str">
        <f>'H4'!L21</f>
        <v>Short</v>
      </c>
      <c r="F21" s="7" t="str">
        <f>'1Hr'!L21</f>
        <v xml:space="preserve">Wait </v>
      </c>
      <c r="G21" s="7" t="str">
        <f>'30Min'!L21</f>
        <v>Long</v>
      </c>
      <c r="H21" s="12"/>
      <c r="I21" s="7"/>
      <c r="J21" s="7"/>
      <c r="K21" s="7"/>
      <c r="L21" s="7"/>
      <c r="M21" s="7"/>
      <c r="N21" s="22"/>
      <c r="O21" s="21"/>
      <c r="P21" s="21"/>
      <c r="Q21" s="13"/>
      <c r="R21" s="21"/>
      <c r="S21" s="13"/>
      <c r="T21" s="21">
        <f>RTD("fxbluelabs.excelrtd", , $E$1, "ask" &amp; A21)</f>
        <v>1.7848599999999999</v>
      </c>
      <c r="U21" s="21" t="str">
        <f>IF(T21= '1Hr'!E21, "TriggerTrade", "Wait")</f>
        <v>Wait</v>
      </c>
      <c r="V21" s="21"/>
      <c r="W21" s="26"/>
      <c r="X21" s="26"/>
      <c r="Y21" s="26"/>
      <c r="Z21" s="21"/>
    </row>
    <row r="22" spans="1:26" x14ac:dyDescent="0.45">
      <c r="A22" s="8" t="s">
        <v>16</v>
      </c>
      <c r="B22" s="14"/>
      <c r="C22" s="7"/>
      <c r="D22" s="7"/>
      <c r="E22" s="7" t="str">
        <f>'H4'!L22</f>
        <v>Long</v>
      </c>
      <c r="F22" s="7" t="str">
        <f>'1Hr'!L22</f>
        <v>Long</v>
      </c>
      <c r="G22" s="7" t="str">
        <f>'30Min'!L22</f>
        <v>Long</v>
      </c>
      <c r="H22" s="12"/>
      <c r="I22" s="7"/>
      <c r="J22" s="7"/>
      <c r="K22" s="7"/>
      <c r="L22" s="7"/>
      <c r="M22" s="7"/>
      <c r="N22" s="22"/>
      <c r="O22" s="21"/>
      <c r="P22" s="21"/>
      <c r="Q22" s="13"/>
      <c r="R22" s="21"/>
      <c r="S22" s="13"/>
      <c r="T22" s="21">
        <f>RTD("fxbluelabs.excelrtd", , $E$1, "ask" &amp; A22)</f>
        <v>1.23543</v>
      </c>
      <c r="U22" s="21" t="str">
        <f>IF(T22= '1Hr'!E22, "TriggerTrade", "Wait")</f>
        <v>Wait</v>
      </c>
      <c r="V22" s="21"/>
      <c r="W22" s="26"/>
      <c r="X22" s="26"/>
      <c r="Y22" s="26"/>
      <c r="Z22" s="21"/>
    </row>
    <row r="23" spans="1:26" x14ac:dyDescent="0.45">
      <c r="A23" s="8" t="s">
        <v>17</v>
      </c>
      <c r="B23" s="14"/>
      <c r="C23" s="7"/>
      <c r="D23" s="7"/>
      <c r="E23" s="7" t="str">
        <f>'H4'!L23</f>
        <v>Long</v>
      </c>
      <c r="F23" s="7" t="str">
        <f>'1Hr'!L23</f>
        <v>Long</v>
      </c>
      <c r="G23" s="7" t="str">
        <f>'30Min'!L23</f>
        <v>Long</v>
      </c>
      <c r="H23" s="12"/>
      <c r="I23" s="7"/>
      <c r="J23" s="7"/>
      <c r="K23" s="7"/>
      <c r="L23" s="7"/>
      <c r="M23" s="7"/>
      <c r="N23" s="22"/>
      <c r="O23" s="21"/>
      <c r="P23" s="21"/>
      <c r="Q23" s="13"/>
      <c r="R23" s="21"/>
      <c r="S23" s="13"/>
      <c r="T23" s="21">
        <f>RTD("fxbluelabs.excelrtd", , $E$1, "ask" &amp; A23)</f>
        <v>0.77608999999999995</v>
      </c>
      <c r="U23" s="21" t="str">
        <f>IF(T23= '1Hr'!E23, "TriggerTrade", "Wait")</f>
        <v>Wait</v>
      </c>
      <c r="V23" s="21"/>
      <c r="W23" s="26"/>
      <c r="X23" s="26"/>
      <c r="Y23" s="26"/>
      <c r="Z23" s="21"/>
    </row>
    <row r="24" spans="1:26" x14ac:dyDescent="0.45">
      <c r="A24" s="8" t="s">
        <v>18</v>
      </c>
      <c r="B24" s="14"/>
      <c r="C24" s="7"/>
      <c r="D24" s="7"/>
      <c r="E24" s="7" t="str">
        <f>'H4'!L24</f>
        <v>Long</v>
      </c>
      <c r="F24" s="7" t="str">
        <f>'1Hr'!L24</f>
        <v>Long</v>
      </c>
      <c r="G24" s="7" t="str">
        <f>'30Min'!L24</f>
        <v>Long</v>
      </c>
      <c r="H24" s="12"/>
      <c r="I24" s="7"/>
      <c r="J24" s="7"/>
      <c r="K24" s="7"/>
      <c r="L24" s="7"/>
      <c r="M24" s="7"/>
      <c r="N24" s="22"/>
      <c r="O24" s="21"/>
      <c r="P24" s="21"/>
      <c r="Q24" s="13"/>
      <c r="R24" s="21"/>
      <c r="S24" s="13"/>
      <c r="T24" s="21">
        <f>RTD("fxbluelabs.excelrtd", , $E$1, "ask" &amp; A24)</f>
        <v>1.0750299999999999</v>
      </c>
      <c r="U24" s="21" t="str">
        <f>IF(T24= '1Hr'!E24, "TriggerTrade", "Wait")</f>
        <v>Wait</v>
      </c>
      <c r="V24" s="21"/>
      <c r="W24" s="26"/>
      <c r="X24" s="26"/>
      <c r="Y24" s="26"/>
      <c r="Z24" s="21"/>
    </row>
    <row r="25" spans="1:26" x14ac:dyDescent="0.45">
      <c r="A25" s="8" t="s">
        <v>19</v>
      </c>
      <c r="B25" s="14"/>
      <c r="C25" s="7"/>
      <c r="D25" s="7"/>
      <c r="E25" s="7" t="str">
        <f>'H4'!L25</f>
        <v>Long</v>
      </c>
      <c r="F25" s="7" t="str">
        <f>'1Hr'!L25</f>
        <v>Long</v>
      </c>
      <c r="G25" s="7" t="str">
        <f>'30Min'!L25</f>
        <v>Long</v>
      </c>
      <c r="H25" s="12"/>
      <c r="I25" s="7"/>
      <c r="J25" s="7"/>
      <c r="K25" s="7"/>
      <c r="L25" s="7"/>
      <c r="M25" s="7"/>
      <c r="N25" s="22"/>
      <c r="O25" s="21"/>
      <c r="P25" s="21"/>
      <c r="Q25" s="13"/>
      <c r="R25" s="21"/>
      <c r="S25" s="13"/>
      <c r="T25" s="21">
        <f>RTD("fxbluelabs.excelrtd", , $E$1, "ask" &amp; A25)</f>
        <v>0.69220999999999999</v>
      </c>
      <c r="U25" s="21" t="str">
        <f>IF(T25= '1Hr'!E25, "TriggerTrade", "Wait")</f>
        <v>Wait</v>
      </c>
      <c r="V25" s="21"/>
      <c r="W25" s="26"/>
      <c r="X25" s="26"/>
      <c r="Y25" s="26"/>
      <c r="Z25" s="21"/>
    </row>
    <row r="26" spans="1:26" x14ac:dyDescent="0.45">
      <c r="A26" s="8" t="s">
        <v>20</v>
      </c>
      <c r="B26" s="14"/>
      <c r="C26" s="7"/>
      <c r="D26" s="7"/>
      <c r="E26" s="7" t="str">
        <f>'H4'!L26</f>
        <v>Long</v>
      </c>
      <c r="F26" s="7" t="str">
        <f>'1Hr'!L26</f>
        <v>Long</v>
      </c>
      <c r="G26" s="7" t="str">
        <f>'30Min'!L26</f>
        <v>Long</v>
      </c>
      <c r="H26" s="12"/>
      <c r="I26" s="7"/>
      <c r="J26" s="7"/>
      <c r="K26" s="7"/>
      <c r="L26" s="7"/>
      <c r="M26" s="7"/>
      <c r="N26" s="22"/>
      <c r="O26" s="21"/>
      <c r="P26" s="21"/>
      <c r="Q26" s="13"/>
      <c r="R26" s="21"/>
      <c r="S26" s="13"/>
      <c r="T26" s="21">
        <f>RTD("fxbluelabs.excelrtd", , $E$1, "ask" &amp; A26)</f>
        <v>0.98536999999999997</v>
      </c>
      <c r="U26" s="21" t="str">
        <f>IF(T26= '1Hr'!E26, "TriggerTrade", "Wait")</f>
        <v>Wait</v>
      </c>
      <c r="V26" s="21"/>
      <c r="W26" s="26"/>
      <c r="X26" s="26"/>
      <c r="Y26" s="26"/>
      <c r="Z26" s="21"/>
    </row>
    <row r="27" spans="1:26" x14ac:dyDescent="0.45">
      <c r="A27" s="8" t="s">
        <v>21</v>
      </c>
      <c r="B27" s="14"/>
      <c r="C27" s="7"/>
      <c r="D27" s="7"/>
      <c r="E27" s="7" t="str">
        <f>'H4'!L27</f>
        <v>Long</v>
      </c>
      <c r="F27" s="7" t="str">
        <f>'1Hr'!L27</f>
        <v>Long</v>
      </c>
      <c r="G27" s="7" t="str">
        <f>'30Min'!L27</f>
        <v>Long</v>
      </c>
      <c r="H27" s="12"/>
      <c r="I27" s="7"/>
      <c r="J27" s="7"/>
      <c r="K27" s="7"/>
      <c r="L27" s="7"/>
      <c r="M27" s="7"/>
      <c r="N27" s="22"/>
      <c r="O27" s="21"/>
      <c r="P27" s="21"/>
      <c r="Q27" s="13"/>
      <c r="R27" s="21"/>
      <c r="S27" s="13"/>
      <c r="T27" s="21">
        <f>RTD("fxbluelabs.excelrtd", , $E$1, "ask" &amp; A27)</f>
        <v>81.445999999999998</v>
      </c>
      <c r="U27" s="21" t="str">
        <f>IF(T27= '1Hr'!E27, "TriggerTrade", "Wait")</f>
        <v>Wait</v>
      </c>
      <c r="V27" s="21"/>
      <c r="W27" s="26"/>
      <c r="X27" s="26"/>
      <c r="Y27" s="26"/>
      <c r="Z27" s="21"/>
    </row>
    <row r="28" spans="1:26" x14ac:dyDescent="0.45">
      <c r="A28" s="8" t="s">
        <v>22</v>
      </c>
      <c r="B28" s="14"/>
      <c r="C28" s="7"/>
      <c r="D28" s="7"/>
      <c r="E28" s="7" t="str">
        <f>'H4'!L28</f>
        <v>Long</v>
      </c>
      <c r="F28" s="7" t="str">
        <f>'1Hr'!L28</f>
        <v>Long</v>
      </c>
      <c r="G28" s="7" t="str">
        <f>'30Min'!L28</f>
        <v>Long</v>
      </c>
      <c r="H28" s="12"/>
      <c r="I28" s="7"/>
      <c r="J28" s="7"/>
      <c r="K28" s="7"/>
      <c r="L28" s="7"/>
      <c r="M28" s="7"/>
      <c r="N28" s="22"/>
      <c r="O28" s="21"/>
      <c r="P28" s="21"/>
      <c r="Q28" s="13"/>
      <c r="R28" s="21"/>
      <c r="S28" s="13"/>
      <c r="T28" s="21">
        <f>RTD("fxbluelabs.excelrtd", , $E$1, "ask" &amp; A28)</f>
        <v>82.66</v>
      </c>
      <c r="U28" s="21" t="str">
        <f>IF(T28= '1Hr'!E28, "TriggerTrade", "Wait")</f>
        <v>Wait</v>
      </c>
      <c r="V28" s="21"/>
      <c r="W28" s="26"/>
      <c r="X28" s="26"/>
      <c r="Y28" s="26"/>
      <c r="Z28" s="21"/>
    </row>
    <row r="29" spans="1:26" x14ac:dyDescent="0.45">
      <c r="A29" s="8" t="s">
        <v>23</v>
      </c>
      <c r="B29" s="14"/>
      <c r="C29" s="7"/>
      <c r="D29" s="7"/>
      <c r="E29" s="7" t="str">
        <f>'H4'!L29</f>
        <v xml:space="preserve">Wait </v>
      </c>
      <c r="F29" s="7" t="str">
        <f>'1Hr'!L29</f>
        <v xml:space="preserve">Wait </v>
      </c>
      <c r="G29" s="7" t="str">
        <f>'30Min'!L29</f>
        <v>Long</v>
      </c>
      <c r="H29" s="12"/>
      <c r="I29" s="7"/>
      <c r="J29" s="7"/>
      <c r="K29" s="7"/>
      <c r="L29" s="7"/>
      <c r="M29" s="7"/>
      <c r="N29" s="22"/>
      <c r="O29" s="21"/>
      <c r="P29" s="21"/>
      <c r="Q29" s="13"/>
      <c r="R29" s="21"/>
      <c r="S29" s="13"/>
      <c r="T29" s="21">
        <f>RTD("fxbluelabs.excelrtd", , $E$1, "ask" &amp; A29)</f>
        <v>0.70252000000000003</v>
      </c>
      <c r="U29" s="21" t="str">
        <f>IF(T29= '1Hr'!E29, "TriggerTrade", "Wait")</f>
        <v>Wait</v>
      </c>
      <c r="V29" s="21"/>
      <c r="W29" s="26"/>
      <c r="X29" s="26"/>
      <c r="Y29" s="26"/>
      <c r="Z29" s="21"/>
    </row>
    <row r="30" spans="1:26" x14ac:dyDescent="0.45">
      <c r="A30" s="8" t="s">
        <v>24</v>
      </c>
      <c r="B30" s="14"/>
      <c r="C30" s="7"/>
      <c r="D30" s="7"/>
      <c r="E30" s="7" t="str">
        <f>'H4'!L30</f>
        <v>Long</v>
      </c>
      <c r="F30" s="7" t="str">
        <f>'1Hr'!L30</f>
        <v>Long</v>
      </c>
      <c r="G30" s="7" t="str">
        <f>'30Min'!L30</f>
        <v>Long</v>
      </c>
      <c r="H30" s="12"/>
      <c r="I30" s="7"/>
      <c r="J30" s="7"/>
      <c r="K30" s="7"/>
      <c r="L30" s="7"/>
      <c r="M30" s="7"/>
      <c r="N30" s="22"/>
      <c r="O30" s="21"/>
      <c r="P30" s="21"/>
      <c r="Q30" s="13"/>
      <c r="R30" s="21"/>
      <c r="S30" s="13"/>
      <c r="T30" s="21">
        <f>RTD("fxbluelabs.excelrtd", , $E$1, "ask" &amp; A30)</f>
        <v>75.766999999999996</v>
      </c>
      <c r="U30" s="21" t="str">
        <f>IF(T30= '1Hr'!E30, "TriggerTrade", "Wait")</f>
        <v>Wait</v>
      </c>
      <c r="V30" s="21"/>
      <c r="W30" s="26"/>
      <c r="X30" s="26"/>
      <c r="Y30" s="26"/>
      <c r="Z30" s="21"/>
    </row>
    <row r="31" spans="1:26" x14ac:dyDescent="0.45">
      <c r="A31" s="8" t="s">
        <v>25</v>
      </c>
      <c r="B31" s="14"/>
      <c r="C31" s="7"/>
      <c r="D31" s="7"/>
      <c r="E31" s="7" t="str">
        <f>'H4'!L31</f>
        <v xml:space="preserve">Wait </v>
      </c>
      <c r="F31" s="7" t="str">
        <f>'1Hr'!L31</f>
        <v xml:space="preserve">Wait </v>
      </c>
      <c r="G31" s="7" t="str">
        <f>'30Min'!L31</f>
        <v>Long</v>
      </c>
      <c r="H31" s="12"/>
      <c r="I31" s="7"/>
      <c r="J31" s="7"/>
      <c r="K31" s="7"/>
      <c r="L31" s="7"/>
      <c r="M31" s="7"/>
      <c r="N31" s="22"/>
      <c r="O31" s="21"/>
      <c r="P31" s="21"/>
      <c r="Q31" s="13"/>
      <c r="R31" s="21"/>
      <c r="S31" s="13"/>
      <c r="T31" s="21">
        <f>RTD("fxbluelabs.excelrtd", , $E$1, "ask" &amp; A31)</f>
        <v>0.64393</v>
      </c>
      <c r="U31" s="21" t="str">
        <f>IF(T31= '1Hr'!E31, "TriggerTrade", "Wait")</f>
        <v>Wait</v>
      </c>
      <c r="V31" s="21"/>
      <c r="W31" s="26"/>
      <c r="X31" s="26"/>
      <c r="Y31" s="26"/>
      <c r="Z31" s="21"/>
    </row>
    <row r="32" spans="1:26" x14ac:dyDescent="0.45">
      <c r="A32" s="8" t="s">
        <v>26</v>
      </c>
      <c r="B32" s="14"/>
      <c r="C32" s="7"/>
      <c r="D32" s="7"/>
      <c r="E32" s="7" t="str">
        <f>'H4'!L32</f>
        <v>Short</v>
      </c>
      <c r="F32" s="7" t="str">
        <f>'1Hr'!L32</f>
        <v>Short</v>
      </c>
      <c r="G32" s="7" t="str">
        <f>'30Min'!L32</f>
        <v>Short</v>
      </c>
      <c r="H32" s="12"/>
      <c r="I32" s="7"/>
      <c r="J32" s="7"/>
      <c r="K32" s="7"/>
      <c r="L32" s="7"/>
      <c r="M32" s="7"/>
      <c r="N32" s="22"/>
      <c r="O32" s="21"/>
      <c r="P32" s="21"/>
      <c r="Q32" s="13"/>
      <c r="R32" s="21"/>
      <c r="S32" s="13"/>
      <c r="T32" s="21">
        <f>RTD("fxbluelabs.excelrtd", , $E$1, "ask" &amp; A32)</f>
        <v>0.91666999999999998</v>
      </c>
      <c r="U32" s="21" t="str">
        <f>IF(T32= '1Hr'!E32, "TriggerTrade", "Wait")</f>
        <v>Wait</v>
      </c>
      <c r="V32" s="21"/>
      <c r="W32" s="26"/>
      <c r="X32" s="26"/>
      <c r="Y32" s="26"/>
      <c r="Z32" s="21"/>
    </row>
    <row r="33" spans="1:26" x14ac:dyDescent="0.45">
      <c r="A33" s="8" t="s">
        <v>27</v>
      </c>
      <c r="B33" s="14"/>
      <c r="C33" s="7"/>
      <c r="D33" s="7"/>
      <c r="E33" s="7" t="str">
        <f>'H4'!L33</f>
        <v>Long</v>
      </c>
      <c r="F33" s="7" t="str">
        <f>'1Hr'!L33</f>
        <v>Short</v>
      </c>
      <c r="G33" s="7" t="str">
        <f>'30Min'!L33</f>
        <v xml:space="preserve">Wait </v>
      </c>
      <c r="H33" s="12"/>
      <c r="I33" s="7"/>
      <c r="J33" s="7"/>
      <c r="K33" s="7"/>
      <c r="L33" s="7"/>
      <c r="M33" s="7"/>
      <c r="N33" s="22"/>
      <c r="O33" s="21"/>
      <c r="P33" s="21"/>
      <c r="Q33" s="13"/>
      <c r="R33" s="21"/>
      <c r="S33" s="13"/>
      <c r="T33" s="21">
        <f>RTD("fxbluelabs.excelrtd", , $E$1, "ask" &amp; A33)</f>
        <v>0.72197</v>
      </c>
      <c r="U33" s="21" t="str">
        <f>IF(T33= '1Hr'!E33, "TriggerTrade", "Wait")</f>
        <v>Wait</v>
      </c>
      <c r="V33" s="21"/>
      <c r="W33" s="26"/>
      <c r="X33" s="26"/>
      <c r="Y33" s="26"/>
      <c r="Z33" s="21"/>
    </row>
    <row r="34" spans="1:26" x14ac:dyDescent="0.45">
      <c r="A34" s="8" t="s">
        <v>28</v>
      </c>
      <c r="B34" s="14"/>
      <c r="C34" s="7"/>
      <c r="D34" s="7"/>
      <c r="E34" s="7" t="str">
        <f>'H4'!L34</f>
        <v>Long</v>
      </c>
      <c r="F34" s="7" t="str">
        <f>'1Hr'!L34</f>
        <v>Long</v>
      </c>
      <c r="G34" s="7" t="str">
        <f>'30Min'!L34</f>
        <v xml:space="preserve">Wait </v>
      </c>
      <c r="H34" s="12"/>
      <c r="I34" s="7"/>
      <c r="J34" s="7"/>
      <c r="K34" s="7"/>
      <c r="L34" s="7"/>
      <c r="M34" s="7"/>
      <c r="N34" s="22"/>
      <c r="O34" s="21"/>
      <c r="P34" s="21"/>
      <c r="Q34" s="13"/>
      <c r="R34" s="21"/>
      <c r="S34" s="13"/>
      <c r="T34" s="21">
        <f>RTD("fxbluelabs.excelrtd", , $E$1, "ask" &amp; A34)</f>
        <v>117.67100000000001</v>
      </c>
      <c r="U34" s="21" t="str">
        <f>IF(T34= '1Hr'!E34, "TriggerTrade", "Wait")</f>
        <v>Wait</v>
      </c>
      <c r="V34" s="21"/>
      <c r="W34" s="26"/>
      <c r="X34" s="26"/>
      <c r="Y34" s="26"/>
      <c r="Z34" s="21"/>
    </row>
    <row r="35" spans="1:26" x14ac:dyDescent="0.45">
      <c r="A35" s="8" t="s">
        <v>33</v>
      </c>
      <c r="B35" s="13"/>
      <c r="C35" s="7"/>
      <c r="D35" s="7"/>
      <c r="E35" s="7" t="str">
        <f>'H4'!L35</f>
        <v>Short</v>
      </c>
      <c r="F35" s="7" t="str">
        <f>'1Hr'!L35</f>
        <v>Short</v>
      </c>
      <c r="G35" s="7" t="str">
        <f>'30Min'!L35</f>
        <v>Short</v>
      </c>
      <c r="H35" s="12"/>
      <c r="I35" s="7"/>
      <c r="J35" s="7"/>
      <c r="K35" s="7"/>
      <c r="L35" s="7"/>
      <c r="M35" s="7"/>
      <c r="N35" s="22"/>
      <c r="O35" s="21"/>
      <c r="P35" s="21"/>
      <c r="Q35" s="13"/>
      <c r="R35" s="21"/>
      <c r="S35" s="13"/>
      <c r="T35" s="21">
        <f>RTD("fxbluelabs.excelrtd", , $E$1, "ask" &amp; A35)</f>
        <v>1822.28</v>
      </c>
      <c r="U35" s="21" t="str">
        <f>IF(T35= '1Hr'!E35, "TriggerTrade", "Wait")</f>
        <v>Wait</v>
      </c>
      <c r="V35" s="21"/>
      <c r="W35" s="26"/>
      <c r="X35" s="26"/>
      <c r="Y35" s="26"/>
      <c r="Z35" s="21"/>
    </row>
    <row r="36" spans="1:26" x14ac:dyDescent="0.45">
      <c r="A36" s="31" t="s">
        <v>46</v>
      </c>
      <c r="B36" s="13"/>
      <c r="C36" s="7"/>
      <c r="D36" s="7"/>
      <c r="E36" s="7" t="str">
        <f>'H4'!L36</f>
        <v>Long</v>
      </c>
      <c r="F36" s="7" t="str">
        <f>'1Hr'!L36</f>
        <v>Long</v>
      </c>
      <c r="G36" s="7" t="str">
        <f>'30Min'!L36</f>
        <v>Long</v>
      </c>
      <c r="H36" s="12"/>
      <c r="I36" s="7"/>
      <c r="J36" s="7"/>
      <c r="K36" s="7"/>
      <c r="L36" s="7"/>
      <c r="M36" s="7"/>
      <c r="N36" s="22"/>
      <c r="O36" s="21"/>
      <c r="P36" s="21"/>
      <c r="Q36" s="13"/>
      <c r="R36" s="21"/>
      <c r="S36" s="13"/>
      <c r="T36" s="21">
        <f>RTD("fxbluelabs.excelrtd", , $E$1, "ask" &amp; A36)</f>
        <v>47881.5</v>
      </c>
      <c r="U36" s="21" t="str">
        <f>IF(T36= '1Hr'!E36, "TriggerTrade", "Wait")</f>
        <v>Wait</v>
      </c>
      <c r="V36" s="21"/>
      <c r="W36" s="26"/>
      <c r="X36" s="26"/>
      <c r="Y36" s="26"/>
      <c r="Z36" s="21"/>
    </row>
    <row r="37" spans="1:26" x14ac:dyDescent="0.5">
      <c r="A37" s="38"/>
    </row>
    <row r="38" spans="1:26" x14ac:dyDescent="0.5">
      <c r="A38" s="38"/>
    </row>
    <row r="39" spans="1:26" x14ac:dyDescent="0.5">
      <c r="A39" s="38"/>
    </row>
    <row r="40" spans="1:26" x14ac:dyDescent="0.5">
      <c r="A40" s="38"/>
    </row>
    <row r="41" spans="1:26" x14ac:dyDescent="0.5">
      <c r="A41" s="38"/>
    </row>
    <row r="42" spans="1:26" x14ac:dyDescent="0.5">
      <c r="A42" s="38"/>
    </row>
    <row r="43" spans="1:26" x14ac:dyDescent="0.5">
      <c r="A43" s="38"/>
    </row>
    <row r="44" spans="1:26" x14ac:dyDescent="0.5">
      <c r="A44" s="38"/>
    </row>
    <row r="45" spans="1:26" x14ac:dyDescent="0.5">
      <c r="A45" s="38"/>
    </row>
    <row r="46" spans="1:26" x14ac:dyDescent="0.5">
      <c r="A46" s="38"/>
    </row>
    <row r="47" spans="1:26" x14ac:dyDescent="0.5">
      <c r="A47" s="38"/>
    </row>
  </sheetData>
  <mergeCells count="6">
    <mergeCell ref="D4:G4"/>
    <mergeCell ref="I4:L4"/>
    <mergeCell ref="A1:D1"/>
    <mergeCell ref="F1:G1"/>
    <mergeCell ref="H1:I1"/>
    <mergeCell ref="K1:L1"/>
  </mergeCells>
  <conditionalFormatting sqref="I7:M36 D7:G36 O7:P36">
    <cfRule type="cellIs" dxfId="33" priority="49" operator="equal">
      <formula>"Short"</formula>
    </cfRule>
    <cfRule type="cellIs" dxfId="32" priority="51" operator="equal">
      <formula>"Long"</formula>
    </cfRule>
  </conditionalFormatting>
  <conditionalFormatting sqref="I7:M36 D7:G36 O7:P36">
    <cfRule type="cellIs" dxfId="31" priority="50" operator="notEqual">
      <formula>"Long"</formula>
    </cfRule>
  </conditionalFormatting>
  <conditionalFormatting sqref="I7:M36 P7:P36">
    <cfRule type="cellIs" dxfId="30" priority="26" operator="equal">
      <formula>"Long Sling"</formula>
    </cfRule>
    <cfRule type="cellIs" dxfId="29" priority="27" operator="equal">
      <formula>"Short Sling"</formula>
    </cfRule>
  </conditionalFormatting>
  <conditionalFormatting sqref="R7:R36">
    <cfRule type="cellIs" dxfId="28" priority="15" operator="equal">
      <formula>"Sell Setup"</formula>
    </cfRule>
    <cfRule type="cellIs" dxfId="27" priority="17" operator="equal">
      <formula>"Buy Setup"</formula>
    </cfRule>
  </conditionalFormatting>
  <conditionalFormatting sqref="R7:R36">
    <cfRule type="cellIs" dxfId="26" priority="16" operator="equal">
      <formula>"Wait"</formula>
    </cfRule>
  </conditionalFormatting>
  <conditionalFormatting sqref="T7:T36">
    <cfRule type="cellIs" dxfId="25" priority="12" operator="equal">
      <formula>"Sell Setup"</formula>
    </cfRule>
    <cfRule type="cellIs" dxfId="24" priority="14" operator="equal">
      <formula>"Buy Setup"</formula>
    </cfRule>
  </conditionalFormatting>
  <conditionalFormatting sqref="T7:T36">
    <cfRule type="cellIs" dxfId="23" priority="13" operator="equal">
      <formula>"Wait"</formula>
    </cfRule>
  </conditionalFormatting>
  <conditionalFormatting sqref="U7:U36">
    <cfRule type="cellIs" dxfId="22" priority="11" operator="equal">
      <formula>"Send Alert"</formula>
    </cfRule>
  </conditionalFormatting>
  <conditionalFormatting sqref="U7:U36">
    <cfRule type="cellIs" dxfId="21" priority="10" operator="equal">
      <formula>"Wait"</formula>
    </cfRule>
  </conditionalFormatting>
  <conditionalFormatting sqref="C7:C36">
    <cfRule type="cellIs" dxfId="20" priority="6" operator="equal">
      <formula>"Short"</formula>
    </cfRule>
    <cfRule type="cellIs" dxfId="19" priority="8" operator="equal">
      <formula>"Long"</formula>
    </cfRule>
  </conditionalFormatting>
  <conditionalFormatting sqref="C7:C36">
    <cfRule type="cellIs" dxfId="18" priority="7" operator="notEqual">
      <formula>"Long"</formula>
    </cfRule>
  </conditionalFormatting>
  <conditionalFormatting sqref="V7:V36">
    <cfRule type="cellIs" dxfId="17" priority="5" operator="equal">
      <formula>"Send Alert"</formula>
    </cfRule>
  </conditionalFormatting>
  <conditionalFormatting sqref="V7:V36">
    <cfRule type="cellIs" dxfId="16" priority="4" operator="equal">
      <formula>"Wait"</formula>
    </cfRule>
  </conditionalFormatting>
  <conditionalFormatting sqref="Z7:Z36">
    <cfRule type="cellIs" dxfId="15" priority="1" operator="equal">
      <formula>"Short"</formula>
    </cfRule>
    <cfRule type="cellIs" dxfId="14" priority="3" operator="equal">
      <formula>"Long"</formula>
    </cfRule>
  </conditionalFormatting>
  <conditionalFormatting sqref="Z7:Z36">
    <cfRule type="cellIs" dxfId="13" priority="2" operator="notEqual">
      <formula>"Long"</formula>
    </cfRule>
  </conditionalFormatting>
  <dataValidations count="1">
    <dataValidation allowBlank="1" showInputMessage="1" showErrorMessage="1" sqref="A1" xr:uid="{533ABA11-EBAF-48A7-8DAB-1D60E977DFA2}"/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40D6C-9028-43C3-BECD-A3CC89EC63D2}">
  <sheetPr codeName="Sheet4"/>
  <dimension ref="A1:W75"/>
  <sheetViews>
    <sheetView zoomScale="80" zoomScaleNormal="80" workbookViewId="0">
      <selection activeCell="D21" sqref="D21"/>
    </sheetView>
  </sheetViews>
  <sheetFormatPr defaultRowHeight="14.25" x14ac:dyDescent="0.45"/>
  <cols>
    <col min="1" max="1" width="10.73046875" customWidth="1"/>
    <col min="2" max="2" width="1.59765625" style="13" customWidth="1"/>
    <col min="3" max="3" width="9.86328125" bestFit="1" customWidth="1"/>
    <col min="4" max="4" width="10.265625" customWidth="1"/>
    <col min="5" max="5" width="11.3984375" customWidth="1"/>
    <col min="6" max="6" width="1.73046875" style="13" customWidth="1"/>
    <col min="7" max="10" width="11.3984375" customWidth="1"/>
    <col min="11" max="11" width="3" customWidth="1"/>
    <col min="12" max="12" width="11.3984375" customWidth="1"/>
    <col min="13" max="13" width="2" customWidth="1"/>
    <col min="14" max="14" width="13.73046875" customWidth="1"/>
    <col min="15" max="15" width="7" customWidth="1"/>
    <col min="18" max="18" width="21.3984375" customWidth="1"/>
    <col min="19" max="19" width="14.86328125" bestFit="1" customWidth="1"/>
    <col min="20" max="20" width="26.06640625" bestFit="1" customWidth="1"/>
    <col min="21" max="21" width="14.59765625" customWidth="1"/>
    <col min="22" max="22" width="14.86328125" bestFit="1" customWidth="1"/>
    <col min="23" max="23" width="17.1328125" bestFit="1" customWidth="1"/>
    <col min="35" max="35" width="10.86328125" customWidth="1"/>
    <col min="38" max="38" width="22.59765625" customWidth="1"/>
  </cols>
  <sheetData>
    <row r="1" spans="1:18" ht="56.25" customHeight="1" thickTop="1" thickBot="1" x14ac:dyDescent="0.5">
      <c r="A1" s="45" t="s">
        <v>29</v>
      </c>
      <c r="B1" s="46"/>
      <c r="C1" s="46"/>
      <c r="D1" s="16">
        <f>Dashboard!E1</f>
        <v>31011134</v>
      </c>
      <c r="E1" s="47" t="s">
        <v>32</v>
      </c>
      <c r="F1" s="48"/>
      <c r="G1" s="48"/>
      <c r="H1" s="3" t="s">
        <v>0</v>
      </c>
      <c r="I1" s="47" t="s">
        <v>30</v>
      </c>
      <c r="J1" s="48"/>
      <c r="K1" s="3" t="s">
        <v>34</v>
      </c>
      <c r="L1" s="47" t="s">
        <v>31</v>
      </c>
      <c r="M1" s="48"/>
      <c r="N1" s="3">
        <v>0</v>
      </c>
    </row>
    <row r="2" spans="1:18" ht="14.65" thickTop="1" x14ac:dyDescent="0.45">
      <c r="K2" s="13"/>
      <c r="M2" s="13"/>
    </row>
    <row r="3" spans="1:18" ht="15.75" x14ac:dyDescent="0.45">
      <c r="K3" s="13"/>
      <c r="M3" s="12"/>
    </row>
    <row r="4" spans="1:18" ht="16.149999999999999" thickBot="1" x14ac:dyDescent="0.5">
      <c r="C4" s="5" t="s">
        <v>35</v>
      </c>
      <c r="D4" s="5" t="s">
        <v>35</v>
      </c>
      <c r="E4" s="5" t="s">
        <v>35</v>
      </c>
      <c r="G4" s="5"/>
      <c r="H4" s="5"/>
      <c r="I4" s="5"/>
      <c r="J4" s="5"/>
      <c r="K4" s="13"/>
      <c r="L4" s="9" t="s">
        <v>36</v>
      </c>
      <c r="M4" s="13"/>
    </row>
    <row r="5" spans="1:18" ht="16.5" thickTop="1" thickBot="1" x14ac:dyDescent="0.5">
      <c r="C5" s="4">
        <v>20</v>
      </c>
      <c r="D5" s="4">
        <v>34</v>
      </c>
      <c r="E5" s="4">
        <v>50</v>
      </c>
      <c r="G5" s="4"/>
      <c r="H5" s="4"/>
      <c r="I5" s="4"/>
      <c r="J5" s="4"/>
      <c r="K5" s="13"/>
      <c r="M5" s="13"/>
    </row>
    <row r="6" spans="1:18" ht="16.149999999999999" thickTop="1" x14ac:dyDescent="0.45">
      <c r="G6" s="5"/>
      <c r="H6" s="5"/>
      <c r="I6" s="5"/>
      <c r="J6" s="5"/>
      <c r="K6" s="13"/>
      <c r="M6" s="13"/>
    </row>
    <row r="7" spans="1:18" x14ac:dyDescent="0.45">
      <c r="A7" s="8" t="s">
        <v>1</v>
      </c>
      <c r="B7" s="14"/>
      <c r="C7" s="6">
        <f>RTD("fxbluelabs.excelrtd",,$D$1,CONCATENATE("@ema,",A7,",",$K$1,",",$H$1,",",$C$5,",",$N$1))</f>
        <v>1.211085</v>
      </c>
      <c r="D7" s="6">
        <f>RTD("fxbluelabs.excelrtd",,$D$1,CONCATENATE("@ema,",A7,",",$K$1,",",$H$1,",",$D$5,",",$N$1))</f>
        <v>1.2098949999999999</v>
      </c>
      <c r="E7" s="6">
        <f>RTD("fxbluelabs.excelrtd",,$D$1,CONCATENATE("@ema,",A7,",",$K$1,",",$H$1,",",$E$5,",",$N$1))</f>
        <v>1.2093119999999999</v>
      </c>
      <c r="G7" s="7"/>
      <c r="H7" s="7"/>
      <c r="I7" s="7"/>
      <c r="J7" s="7"/>
      <c r="K7" s="13"/>
      <c r="L7" s="6" t="str">
        <f>IF((AND(C7&gt;D7, D7&gt;E7)), "Long", IF((AND(C7&lt;D7, D7&lt;E7)), "Short", "Wait "))</f>
        <v>Long</v>
      </c>
      <c r="M7" s="13"/>
      <c r="Q7" s="2"/>
      <c r="R7" s="1"/>
    </row>
    <row r="8" spans="1:18" x14ac:dyDescent="0.45">
      <c r="A8" s="8" t="s">
        <v>2</v>
      </c>
      <c r="B8" s="14"/>
      <c r="C8" s="6">
        <f>RTD("fxbluelabs.excelrtd",,$D$1,CONCATENATE("@ema,",A8,",",$K$1,",",$H$1,",",$C$5,",",$N$1))</f>
        <v>0.87687899999999996</v>
      </c>
      <c r="D8" s="6">
        <f>RTD("fxbluelabs.excelrtd",,$D$1,CONCATENATE("@ema,",A8,",",$K$1,",",$H$1,",",$D$5,",",$N$1))</f>
        <v>0.87740399999999996</v>
      </c>
      <c r="E8" s="6">
        <f>RTD("fxbluelabs.excelrtd",,$D$1,CONCATENATE("@ema,",A8,",",$K$1,",",$H$1,",",$E$5,",",$N$1))</f>
        <v>0.878278</v>
      </c>
      <c r="G8" s="7"/>
      <c r="H8" s="7"/>
      <c r="I8" s="7"/>
      <c r="J8" s="7"/>
      <c r="K8" s="13"/>
      <c r="L8" s="6" t="str">
        <f t="shared" ref="L8:L36" si="0">IF((AND(C8&gt;D8, D8&gt;E8)), "Long", IF((AND(C8&lt;D8, D8&lt;E8)), "Short", "Wait "))</f>
        <v>Short</v>
      </c>
      <c r="M8" s="13"/>
      <c r="Q8" s="2"/>
      <c r="R8" s="1"/>
    </row>
    <row r="9" spans="1:18" x14ac:dyDescent="0.45">
      <c r="A9" s="8" t="s">
        <v>3</v>
      </c>
      <c r="B9" s="14"/>
      <c r="C9" s="6">
        <f>RTD("fxbluelabs.excelrtd",,$D$1,CONCATENATE("@ema,",A9,",",$K$1,",",$H$1,",",$C$5,",",$N$1))</f>
        <v>126.98795200000001</v>
      </c>
      <c r="D9" s="6">
        <f>RTD("fxbluelabs.excelrtd",,$D$1,CONCATENATE("@ema,",A9,",",$K$1,",",$H$1,",",$D$5,",",$N$1))</f>
        <v>126.88186899999999</v>
      </c>
      <c r="E9" s="6">
        <f>RTD("fxbluelabs.excelrtd",,$D$1,CONCATENATE("@ema,",A9,",",$K$1,",",$H$1,",",$E$5,",",$N$1))</f>
        <v>126.78784899999999</v>
      </c>
      <c r="G9" s="7"/>
      <c r="H9" s="7"/>
      <c r="I9" s="7"/>
      <c r="J9" s="7"/>
      <c r="K9" s="13"/>
      <c r="L9" s="6" t="str">
        <f t="shared" si="0"/>
        <v>Long</v>
      </c>
      <c r="M9" s="13"/>
      <c r="Q9" s="2"/>
      <c r="R9" s="1"/>
    </row>
    <row r="10" spans="1:18" x14ac:dyDescent="0.45">
      <c r="A10" s="8" t="s">
        <v>4</v>
      </c>
      <c r="B10" s="14"/>
      <c r="C10" s="6">
        <f>RTD("fxbluelabs.excelrtd",,$D$1,CONCATENATE("@ema,",A10,",",$K$1,",",$H$1,",",$C$5,",",$N$1))</f>
        <v>1.565777</v>
      </c>
      <c r="D10" s="6">
        <f>RTD("fxbluelabs.excelrtd",,$D$1,CONCATENATE("@ema,",A10,",",$K$1,",",$H$1,",",$D$5,",",$N$1))</f>
        <v>1.567491</v>
      </c>
      <c r="E10" s="6">
        <f>RTD("fxbluelabs.excelrtd",,$D$1,CONCATENATE("@ema,",A10,",",$K$1,",",$H$1,",",$E$5,",",$N$1))</f>
        <v>1.5691200000000001</v>
      </c>
      <c r="G10" s="7"/>
      <c r="H10" s="7"/>
      <c r="I10" s="7"/>
      <c r="J10" s="7"/>
      <c r="K10" s="13"/>
      <c r="L10" s="6" t="str">
        <f t="shared" si="0"/>
        <v>Short</v>
      </c>
      <c r="M10" s="13"/>
      <c r="Q10" s="2"/>
      <c r="R10" s="1"/>
    </row>
    <row r="11" spans="1:18" x14ac:dyDescent="0.45">
      <c r="A11" s="8" t="s">
        <v>5</v>
      </c>
      <c r="B11" s="14"/>
      <c r="C11" s="6">
        <f>RTD("fxbluelabs.excelrtd",,$D$1,CONCATENATE("@ema,",A11,",",$K$1,",",$H$1,",",$C$5,",",$N$1))</f>
        <v>1.5397540000000001</v>
      </c>
      <c r="D11" s="6">
        <f>RTD("fxbluelabs.excelrtd",,$D$1,CONCATENATE("@ema,",A11,",",$K$1,",",$H$1,",",$D$5,",",$N$1))</f>
        <v>1.539615</v>
      </c>
      <c r="E11" s="6">
        <f>RTD("fxbluelabs.excelrtd",,$D$1,CONCATENATE("@ema,",A11,",",$K$1,",",$H$1,",",$E$5,",",$N$1))</f>
        <v>1.540011</v>
      </c>
      <c r="G11" s="7"/>
      <c r="H11" s="7"/>
      <c r="I11" s="7"/>
      <c r="J11" s="7"/>
      <c r="K11" s="13"/>
      <c r="L11" s="6" t="str">
        <f t="shared" si="0"/>
        <v xml:space="preserve">Wait </v>
      </c>
      <c r="M11" s="13"/>
      <c r="Q11" s="2"/>
      <c r="R11" s="1"/>
    </row>
    <row r="12" spans="1:18" x14ac:dyDescent="0.45">
      <c r="A12" s="8" t="s">
        <v>6</v>
      </c>
      <c r="B12" s="14"/>
      <c r="C12" s="6">
        <f>RTD("fxbluelabs.excelrtd",,$D$1,CONCATENATE("@ema,",A12,",",$K$1,",",$H$1,",",$C$5,",",$N$1))</f>
        <v>1.6781459999999999</v>
      </c>
      <c r="D12" s="6">
        <f>RTD("fxbluelabs.excelrtd",,$D$1,CONCATENATE("@ema,",A12,",",$K$1,",",$H$1,",",$D$5,",",$N$1))</f>
        <v>1.6772149999999999</v>
      </c>
      <c r="E12" s="6">
        <f>RTD("fxbluelabs.excelrtd",,$D$1,CONCATENATE("@ema,",A12,",",$K$1,",",$H$1,",",$E$5,",",$N$1))</f>
        <v>1.6774420000000001</v>
      </c>
      <c r="G12" s="7"/>
      <c r="H12" s="7"/>
      <c r="I12" s="7"/>
      <c r="J12" s="7"/>
      <c r="K12" s="13"/>
      <c r="L12" s="6" t="str">
        <f t="shared" si="0"/>
        <v xml:space="preserve">Wait </v>
      </c>
      <c r="M12" s="13"/>
      <c r="Q12" s="2"/>
      <c r="R12" s="1"/>
    </row>
    <row r="13" spans="1:18" x14ac:dyDescent="0.45">
      <c r="A13" s="8" t="s">
        <v>7</v>
      </c>
      <c r="B13" s="14"/>
      <c r="C13" s="6">
        <f>RTD("fxbluelabs.excelrtd",,$D$1,CONCATENATE("@ema,",A13,",",$K$1,",",$H$1,",",$C$5,",",$N$1))</f>
        <v>1.0803990000000001</v>
      </c>
      <c r="D13" s="6">
        <f>RTD("fxbluelabs.excelrtd",,$D$1,CONCATENATE("@ema,",A13,",",$K$1,",",$H$1,",",$D$5,",",$N$1))</f>
        <v>1.080603</v>
      </c>
      <c r="E13" s="6">
        <f>RTD("fxbluelabs.excelrtd",,$D$1,CONCATENATE("@ema,",A13,",",$K$1,",",$H$1,",",$E$5,",",$N$1))</f>
        <v>1.080605</v>
      </c>
      <c r="G13" s="7"/>
      <c r="H13" s="7"/>
      <c r="I13" s="7"/>
      <c r="J13" s="7"/>
      <c r="K13" s="13"/>
      <c r="L13" s="6" t="str">
        <f t="shared" si="0"/>
        <v>Short</v>
      </c>
      <c r="M13" s="13"/>
      <c r="Q13" s="2"/>
      <c r="R13" s="1"/>
    </row>
    <row r="14" spans="1:18" x14ac:dyDescent="0.45">
      <c r="A14" s="8" t="s">
        <v>8</v>
      </c>
      <c r="B14" s="14"/>
      <c r="C14" s="6">
        <f>RTD("fxbluelabs.excelrtd",,$D$1,CONCATENATE("@ema,",A14,",",$K$1,",",$H$1,",",$C$5,",",$N$1))</f>
        <v>104.853244</v>
      </c>
      <c r="D14" s="6">
        <f>RTD("fxbluelabs.excelrtd",,$D$1,CONCATENATE("@ema,",A14,",",$K$1,",",$H$1,",",$D$5,",",$N$1))</f>
        <v>104.868962</v>
      </c>
      <c r="E14" s="6">
        <f>RTD("fxbluelabs.excelrtd",,$D$1,CONCATENATE("@ema,",A14,",",$K$1,",",$H$1,",",$E$5,",",$N$1))</f>
        <v>104.842257</v>
      </c>
      <c r="G14" s="7"/>
      <c r="H14" s="7"/>
      <c r="I14" s="7"/>
      <c r="J14" s="7"/>
      <c r="K14" s="13"/>
      <c r="L14" s="6" t="str">
        <f t="shared" si="0"/>
        <v xml:space="preserve">Wait </v>
      </c>
      <c r="M14" s="13"/>
      <c r="Q14" s="2"/>
      <c r="R14" s="1"/>
    </row>
    <row r="15" spans="1:18" x14ac:dyDescent="0.45">
      <c r="A15" s="8" t="s">
        <v>9</v>
      </c>
      <c r="B15" s="14"/>
      <c r="C15" s="6">
        <f>RTD("fxbluelabs.excelrtd",,$D$1,CONCATENATE("@ema,",A15,",",$K$1,",",$H$1,",",$C$5,",",$N$1))</f>
        <v>1.2713950000000001</v>
      </c>
      <c r="D15" s="6">
        <f>RTD("fxbluelabs.excelrtd",,$D$1,CONCATENATE("@ema,",A15,",",$K$1,",",$H$1,",",$D$5,",",$N$1))</f>
        <v>1.27254</v>
      </c>
      <c r="E15" s="6">
        <f>RTD("fxbluelabs.excelrtd",,$D$1,CONCATENATE("@ema,",A15,",",$K$1,",",$H$1,",",$E$5,",",$N$1))</f>
        <v>1.2734859999999999</v>
      </c>
      <c r="G15" s="7"/>
      <c r="H15" s="7"/>
      <c r="I15" s="7"/>
      <c r="J15" s="7"/>
      <c r="K15" s="13"/>
      <c r="L15" s="6" t="str">
        <f t="shared" si="0"/>
        <v>Short</v>
      </c>
      <c r="M15" s="13"/>
      <c r="Q15" s="2"/>
      <c r="R15" s="1"/>
    </row>
    <row r="16" spans="1:18" x14ac:dyDescent="0.45">
      <c r="A16" s="8" t="s">
        <v>10</v>
      </c>
      <c r="B16" s="14"/>
      <c r="C16" s="6">
        <f>RTD("fxbluelabs.excelrtd",,$D$1,CONCATENATE("@ema,",A16,",",$K$1,",",$H$1,",",$C$5,",",$N$1))</f>
        <v>0.89210100000000003</v>
      </c>
      <c r="D16" s="6">
        <f>RTD("fxbluelabs.excelrtd",,$D$1,CONCATENATE("@ema,",A16,",",$K$1,",",$H$1,",",$D$5,",",$N$1))</f>
        <v>0.89314700000000002</v>
      </c>
      <c r="E16" s="6">
        <f>RTD("fxbluelabs.excelrtd",,$D$1,CONCATENATE("@ema,",A16,",",$K$1,",",$H$1,",",$E$5,",",$N$1))</f>
        <v>0.89357900000000001</v>
      </c>
      <c r="G16" s="7"/>
      <c r="H16" s="7"/>
      <c r="I16" s="7"/>
      <c r="J16" s="7"/>
      <c r="K16" s="13"/>
      <c r="L16" s="6" t="str">
        <f t="shared" si="0"/>
        <v>Short</v>
      </c>
      <c r="M16" s="13"/>
      <c r="Q16" s="2"/>
      <c r="R16" s="1"/>
    </row>
    <row r="17" spans="1:18" x14ac:dyDescent="0.45">
      <c r="A17" s="8" t="s">
        <v>11</v>
      </c>
      <c r="B17" s="14"/>
      <c r="C17" s="6">
        <f>RTD("fxbluelabs.excelrtd",,$D$1,CONCATENATE("@ema,",A17,",",$K$1,",",$H$1,",",$C$5,",",$N$1))</f>
        <v>1.3810739999999999</v>
      </c>
      <c r="D17" s="6">
        <f>RTD("fxbluelabs.excelrtd",,$D$1,CONCATENATE("@ema,",A17,",",$K$1,",",$H$1,",",$D$5,",",$N$1))</f>
        <v>1.3788879999999999</v>
      </c>
      <c r="E17" s="6">
        <f>RTD("fxbluelabs.excelrtd",,$D$1,CONCATENATE("@ema,",A17,",",$K$1,",",$H$1,",",$E$5,",",$N$1))</f>
        <v>1.3768530000000001</v>
      </c>
      <c r="G17" s="7"/>
      <c r="H17" s="7"/>
      <c r="I17" s="7"/>
      <c r="J17" s="7"/>
      <c r="K17" s="13"/>
      <c r="L17" s="6" t="str">
        <f t="shared" si="0"/>
        <v>Long</v>
      </c>
      <c r="M17" s="13"/>
      <c r="Q17" s="2"/>
      <c r="R17" s="1"/>
    </row>
    <row r="18" spans="1:18" x14ac:dyDescent="0.45">
      <c r="A18" s="8" t="s">
        <v>12</v>
      </c>
      <c r="B18" s="14"/>
      <c r="C18" s="6">
        <f>RTD("fxbluelabs.excelrtd",,$D$1,CONCATENATE("@ema,",A18,",",$K$1,",",$H$1,",",$C$5,",",$N$1))</f>
        <v>1.75587</v>
      </c>
      <c r="D18" s="6">
        <f>RTD("fxbluelabs.excelrtd",,$D$1,CONCATENATE("@ema,",A18,",",$K$1,",",$H$1,",",$D$5,",",$N$1))</f>
        <v>1.754653</v>
      </c>
      <c r="E18" s="6">
        <f>RTD("fxbluelabs.excelrtd",,$D$1,CONCATENATE("@ema,",A18,",",$K$1,",",$H$1,",",$E$5,",",$N$1))</f>
        <v>1.7533559999999999</v>
      </c>
      <c r="G18" s="7"/>
      <c r="H18" s="7"/>
      <c r="I18" s="7"/>
      <c r="J18" s="7"/>
      <c r="K18" s="13"/>
      <c r="L18" s="6" t="str">
        <f t="shared" si="0"/>
        <v>Long</v>
      </c>
      <c r="M18" s="13"/>
      <c r="Q18" s="2"/>
      <c r="R18" s="1"/>
    </row>
    <row r="19" spans="1:18" x14ac:dyDescent="0.45">
      <c r="A19" s="8" t="s">
        <v>13</v>
      </c>
      <c r="B19" s="14"/>
      <c r="C19" s="6">
        <f>RTD("fxbluelabs.excelrtd",,$D$1,CONCATENATE("@ema,",A19,",",$K$1,",",$H$1,",",$C$5,",",$N$1))</f>
        <v>144.80869999999999</v>
      </c>
      <c r="D19" s="6">
        <f>RTD("fxbluelabs.excelrtd",,$D$1,CONCATENATE("@ema,",A19,",",$K$1,",",$H$1,",",$D$5,",",$N$1))</f>
        <v>144.60063099999999</v>
      </c>
      <c r="E19" s="6">
        <f>RTD("fxbluelabs.excelrtd",,$D$1,CONCATENATE("@ema,",A19,",",$K$1,",",$H$1,",",$E$5,",",$N$1))</f>
        <v>144.35065900000001</v>
      </c>
      <c r="G19" s="7"/>
      <c r="H19" s="7"/>
      <c r="I19" s="7"/>
      <c r="J19" s="7"/>
      <c r="K19" s="13"/>
      <c r="L19" s="6" t="str">
        <f t="shared" si="0"/>
        <v>Long</v>
      </c>
      <c r="M19" s="13"/>
      <c r="Q19" s="2"/>
      <c r="R19" s="1"/>
    </row>
    <row r="20" spans="1:18" x14ac:dyDescent="0.45">
      <c r="A20" s="8" t="s">
        <v>14</v>
      </c>
      <c r="B20" s="14"/>
      <c r="C20" s="6">
        <f>RTD("fxbluelabs.excelrtd",,$D$1,CONCATENATE("@ema,",A20,",",$K$1,",",$H$1,",",$C$5,",",$N$1))</f>
        <v>1.9136930000000001</v>
      </c>
      <c r="D20" s="6">
        <f>RTD("fxbluelabs.excelrtd",,$D$1,CONCATENATE("@ema,",A20,",",$K$1,",",$H$1,",",$D$5,",",$N$1))</f>
        <v>1.911476</v>
      </c>
      <c r="E20" s="6">
        <f>RTD("fxbluelabs.excelrtd",,$D$1,CONCATENATE("@ema,",A20,",",$K$1,",",$H$1,",",$E$5,",",$N$1))</f>
        <v>1.9098219999999999</v>
      </c>
      <c r="G20" s="7"/>
      <c r="H20" s="7"/>
      <c r="I20" s="7"/>
      <c r="J20" s="7"/>
      <c r="K20" s="13"/>
      <c r="L20" s="6" t="str">
        <f t="shared" si="0"/>
        <v>Long</v>
      </c>
      <c r="M20" s="13"/>
      <c r="Q20" s="2"/>
      <c r="R20" s="1"/>
    </row>
    <row r="21" spans="1:18" x14ac:dyDescent="0.45">
      <c r="A21" s="8" t="s">
        <v>15</v>
      </c>
      <c r="B21" s="14"/>
      <c r="C21" s="6">
        <f>RTD("fxbluelabs.excelrtd",,$D$1,CONCATENATE("@ema,",A21,",",$K$1,",",$H$1,",",$C$5,",",$N$1))</f>
        <v>1.785528</v>
      </c>
      <c r="D21" s="6">
        <f>RTD("fxbluelabs.excelrtd",,$D$1,CONCATENATE("@ema,",A21,",",$K$1,",",$H$1,",",$D$5,",",$N$1))</f>
        <v>1.7864</v>
      </c>
      <c r="E21" s="6">
        <f>RTD("fxbluelabs.excelrtd",,$D$1,CONCATENATE("@ema,",A21,",",$K$1,",",$H$1,",",$E$5,",",$N$1))</f>
        <v>1.7864720000000001</v>
      </c>
      <c r="G21" s="7"/>
      <c r="H21" s="7"/>
      <c r="I21" s="7"/>
      <c r="J21" s="7"/>
      <c r="K21" s="13"/>
      <c r="L21" s="6" t="str">
        <f t="shared" si="0"/>
        <v>Short</v>
      </c>
      <c r="M21" s="13"/>
      <c r="Q21" s="2"/>
      <c r="R21" s="1"/>
    </row>
    <row r="22" spans="1:18" x14ac:dyDescent="0.45">
      <c r="A22" s="8" t="s">
        <v>16</v>
      </c>
      <c r="B22" s="14"/>
      <c r="C22" s="6">
        <f>RTD("fxbluelabs.excelrtd",,$D$1,CONCATENATE("@ema,",A22,",",$K$1,",",$H$1,",",$C$5,",",$N$1))</f>
        <v>1.2320549999999999</v>
      </c>
      <c r="D22" s="6">
        <f>RTD("fxbluelabs.excelrtd",,$D$1,CONCATENATE("@ema,",A22,",",$K$1,",",$H$1,",",$D$5,",",$N$1))</f>
        <v>1.231538</v>
      </c>
      <c r="E22" s="6">
        <f>RTD("fxbluelabs.excelrtd",,$D$1,CONCATENATE("@ema,",A22,",",$K$1,",",$H$1,",",$E$5,",",$N$1))</f>
        <v>1.2303139999999999</v>
      </c>
      <c r="G22" s="7"/>
      <c r="H22" s="7"/>
      <c r="I22" s="7"/>
      <c r="J22" s="7"/>
      <c r="K22" s="13"/>
      <c r="L22" s="6" t="str">
        <f t="shared" si="0"/>
        <v>Long</v>
      </c>
      <c r="M22" s="13"/>
      <c r="Q22" s="2"/>
      <c r="R22" s="1"/>
    </row>
    <row r="23" spans="1:18" x14ac:dyDescent="0.45">
      <c r="A23" s="8" t="s">
        <v>17</v>
      </c>
      <c r="B23" s="14"/>
      <c r="C23" s="6">
        <f>RTD("fxbluelabs.excelrtd",,$D$1,CONCATENATE("@ema,",A23,",",$K$1,",",$H$1,",",$C$5,",",$N$1))</f>
        <v>0.77341700000000002</v>
      </c>
      <c r="D23" s="6">
        <f>RTD("fxbluelabs.excelrtd",,$D$1,CONCATENATE("@ema,",A23,",",$K$1,",",$H$1,",",$D$5,",",$N$1))</f>
        <v>0.77181900000000003</v>
      </c>
      <c r="E23" s="6">
        <f>RTD("fxbluelabs.excelrtd",,$D$1,CONCATENATE("@ema,",A23,",",$K$1,",",$H$1,",",$E$5,",",$N$1))</f>
        <v>0.77065099999999997</v>
      </c>
      <c r="G23" s="7"/>
      <c r="H23" s="7"/>
      <c r="I23" s="7"/>
      <c r="J23" s="7"/>
      <c r="K23" s="13"/>
      <c r="L23" s="6" t="str">
        <f t="shared" si="0"/>
        <v>Long</v>
      </c>
      <c r="M23" s="13"/>
      <c r="Q23" s="2"/>
      <c r="R23" s="1"/>
    </row>
    <row r="24" spans="1:18" x14ac:dyDescent="0.45">
      <c r="A24" s="8" t="s">
        <v>18</v>
      </c>
      <c r="B24" s="14"/>
      <c r="C24" s="6">
        <f>RTD("fxbluelabs.excelrtd",,$D$1,CONCATENATE("@ema,",A24,",",$K$1,",",$H$1,",",$C$5,",",$N$1))</f>
        <v>1.0716870000000001</v>
      </c>
      <c r="D24" s="6">
        <f>RTD("fxbluelabs.excelrtd",,$D$1,CONCATENATE("@ema,",A24,",",$K$1,",",$H$1,",",$D$5,",",$N$1))</f>
        <v>1.0699240000000001</v>
      </c>
      <c r="E24" s="6">
        <f>RTD("fxbluelabs.excelrtd",,$D$1,CONCATENATE("@ema,",A24,",",$K$1,",",$H$1,",",$E$5,",",$N$1))</f>
        <v>1.0689610000000001</v>
      </c>
      <c r="G24" s="7"/>
      <c r="H24" s="7"/>
      <c r="I24" s="7"/>
      <c r="J24" s="7"/>
      <c r="K24" s="13"/>
      <c r="L24" s="6" t="str">
        <f t="shared" si="0"/>
        <v>Long</v>
      </c>
      <c r="M24" s="13"/>
      <c r="Q24" s="2"/>
      <c r="R24" s="1"/>
    </row>
    <row r="25" spans="1:18" x14ac:dyDescent="0.45">
      <c r="A25" s="8" t="s">
        <v>19</v>
      </c>
      <c r="B25" s="14"/>
      <c r="C25" s="6">
        <f>RTD("fxbluelabs.excelrtd",,$D$1,CONCATENATE("@ema,",A25,",",$K$1,",",$H$1,",",$C$5,",",$N$1))</f>
        <v>0.68996800000000003</v>
      </c>
      <c r="D25" s="6">
        <f>RTD("fxbluelabs.excelrtd",,$D$1,CONCATENATE("@ema,",A25,",",$K$1,",",$H$1,",",$D$5,",",$N$1))</f>
        <v>0.68934600000000001</v>
      </c>
      <c r="E25" s="6">
        <f>RTD("fxbluelabs.excelrtd",,$D$1,CONCATENATE("@ema,",A25,",",$K$1,",",$H$1,",",$E$5,",",$N$1))</f>
        <v>0.68863399999999997</v>
      </c>
      <c r="G25" s="7"/>
      <c r="H25" s="7"/>
      <c r="I25" s="7"/>
      <c r="J25" s="7"/>
      <c r="K25" s="13"/>
      <c r="L25" s="6" t="str">
        <f t="shared" si="0"/>
        <v>Long</v>
      </c>
      <c r="M25" s="13"/>
      <c r="Q25" s="2"/>
      <c r="R25" s="1"/>
    </row>
    <row r="26" spans="1:18" x14ac:dyDescent="0.45">
      <c r="A26" s="8" t="s">
        <v>20</v>
      </c>
      <c r="B26" s="14"/>
      <c r="C26" s="6">
        <f>RTD("fxbluelabs.excelrtd",,$D$1,CONCATENATE("@ema,",A26,",",$K$1,",",$H$1,",",$C$5,",",$N$1))</f>
        <v>0.98330700000000004</v>
      </c>
      <c r="D26" s="6">
        <f>RTD("fxbluelabs.excelrtd",,$D$1,CONCATENATE("@ema,",A26,",",$K$1,",",$H$1,",",$D$5,",",$N$1))</f>
        <v>0.98214100000000004</v>
      </c>
      <c r="E26" s="6">
        <f>RTD("fxbluelabs.excelrtd",,$D$1,CONCATENATE("@ema,",A26,",",$K$1,",",$H$1,",",$E$5,",",$N$1))</f>
        <v>0.98137399999999997</v>
      </c>
      <c r="G26" s="7"/>
      <c r="H26" s="7"/>
      <c r="I26" s="7"/>
      <c r="J26" s="7"/>
      <c r="K26" s="13"/>
      <c r="L26" s="6" t="str">
        <f t="shared" si="0"/>
        <v>Long</v>
      </c>
      <c r="M26" s="13"/>
      <c r="Q26" s="2"/>
      <c r="R26" s="1"/>
    </row>
    <row r="27" spans="1:18" x14ac:dyDescent="0.45">
      <c r="A27" s="8" t="s">
        <v>21</v>
      </c>
      <c r="B27" s="14"/>
      <c r="C27" s="6">
        <f>RTD("fxbluelabs.excelrtd",,$D$1,CONCATENATE("@ema,",A27,",",$K$1,",",$H$1,",",$C$5,",",$N$1))</f>
        <v>81.094108000000006</v>
      </c>
      <c r="D27" s="6">
        <f>RTD("fxbluelabs.excelrtd",,$D$1,CONCATENATE("@ema,",A27,",",$K$1,",",$H$1,",",$D$5,",",$N$1))</f>
        <v>80.938143999999994</v>
      </c>
      <c r="E27" s="6">
        <f>RTD("fxbluelabs.excelrtd",,$D$1,CONCATENATE("@ema,",A27,",",$K$1,",",$H$1,",",$E$5,",",$N$1))</f>
        <v>80.794797000000003</v>
      </c>
      <c r="G27" s="7"/>
      <c r="H27" s="7"/>
      <c r="I27" s="7"/>
      <c r="J27" s="7"/>
      <c r="K27" s="13"/>
      <c r="L27" s="6" t="str">
        <f t="shared" si="0"/>
        <v>Long</v>
      </c>
      <c r="M27" s="13"/>
      <c r="Q27" s="2"/>
      <c r="R27" s="1"/>
    </row>
    <row r="28" spans="1:18" x14ac:dyDescent="0.45">
      <c r="A28" s="8" t="s">
        <v>22</v>
      </c>
      <c r="B28" s="14"/>
      <c r="C28" s="6">
        <f>RTD("fxbluelabs.excelrtd",,$D$1,CONCATENATE("@ema,",A28,",",$K$1,",",$H$1,",",$C$5,",",$N$1))</f>
        <v>82.465765000000005</v>
      </c>
      <c r="D28" s="6">
        <f>RTD("fxbluelabs.excelrtd",,$D$1,CONCATENATE("@ema,",A28,",",$K$1,",",$H$1,",",$D$5,",",$N$1))</f>
        <v>82.403727000000003</v>
      </c>
      <c r="E28" s="6">
        <f>RTD("fxbluelabs.excelrtd",,$D$1,CONCATENATE("@ema,",A28,",",$K$1,",",$H$1,",",$E$5,",",$N$1))</f>
        <v>82.321405999999996</v>
      </c>
      <c r="G28" s="7"/>
      <c r="H28" s="7"/>
      <c r="I28" s="7"/>
      <c r="J28" s="7"/>
      <c r="K28" s="13"/>
      <c r="L28" s="6" t="str">
        <f t="shared" si="0"/>
        <v>Long</v>
      </c>
      <c r="M28" s="13"/>
      <c r="Q28" s="2"/>
      <c r="R28" s="1"/>
    </row>
    <row r="29" spans="1:18" x14ac:dyDescent="0.45">
      <c r="A29" s="8" t="s">
        <v>23</v>
      </c>
      <c r="B29" s="14"/>
      <c r="C29" s="6">
        <f>RTD("fxbluelabs.excelrtd",,$D$1,CONCATENATE("@ema,",A29,",",$K$1,",",$H$1,",",$C$5,",",$N$1))</f>
        <v>0.70164599999999999</v>
      </c>
      <c r="D29" s="6">
        <f>RTD("fxbluelabs.excelrtd",,$D$1,CONCATENATE("@ema,",A29,",",$K$1,",",$H$1,",",$D$5,",",$N$1))</f>
        <v>0.70183700000000004</v>
      </c>
      <c r="E29" s="6">
        <f>RTD("fxbluelabs.excelrtd",,$D$1,CONCATENATE("@ema,",A29,",",$K$1,",",$H$1,",",$E$5,",",$N$1))</f>
        <v>0.70165500000000003</v>
      </c>
      <c r="G29" s="7"/>
      <c r="H29" s="7"/>
      <c r="I29" s="7"/>
      <c r="J29" s="7"/>
      <c r="K29" s="13"/>
      <c r="L29" s="6" t="str">
        <f t="shared" si="0"/>
        <v xml:space="preserve">Wait </v>
      </c>
      <c r="M29" s="13"/>
      <c r="Q29" s="2"/>
      <c r="R29" s="1"/>
    </row>
    <row r="30" spans="1:18" x14ac:dyDescent="0.45">
      <c r="A30" s="8" t="s">
        <v>24</v>
      </c>
      <c r="B30" s="14"/>
      <c r="C30" s="6">
        <f>RTD("fxbluelabs.excelrtd",,$D$1,CONCATENATE("@ema,",A30,",",$K$1,",",$H$1,",",$C$5,",",$N$1))</f>
        <v>75.662300000000002</v>
      </c>
      <c r="D30" s="6">
        <f>RTD("fxbluelabs.excelrtd",,$D$1,CONCATENATE("@ema,",A30,",",$K$1,",",$H$1,",",$D$5,",",$N$1))</f>
        <v>75.640351999999993</v>
      </c>
      <c r="E30" s="6">
        <f>RTD("fxbluelabs.excelrtd",,$D$1,CONCATENATE("@ema,",A30,",",$K$1,",",$H$1,",",$E$5,",",$N$1))</f>
        <v>75.574196999999998</v>
      </c>
      <c r="G30" s="7"/>
      <c r="H30" s="7"/>
      <c r="I30" s="7"/>
      <c r="J30" s="7"/>
      <c r="K30" s="13"/>
      <c r="L30" s="6" t="str">
        <f t="shared" si="0"/>
        <v>Long</v>
      </c>
      <c r="M30" s="13"/>
      <c r="Q30" s="2"/>
      <c r="R30" s="1"/>
    </row>
    <row r="31" spans="1:18" x14ac:dyDescent="0.45">
      <c r="A31" s="8" t="s">
        <v>25</v>
      </c>
      <c r="B31" s="14"/>
      <c r="C31" s="6">
        <f>RTD("fxbluelabs.excelrtd",,$D$1,CONCATENATE("@ema,",A31,",",$K$1,",",$H$1,",",$C$5,",",$N$1))</f>
        <v>0.64374299999999995</v>
      </c>
      <c r="D31" s="6">
        <f>RTD("fxbluelabs.excelrtd",,$D$1,CONCATENATE("@ema,",A31,",",$K$1,",",$H$1,",",$D$5,",",$N$1))</f>
        <v>0.64421300000000004</v>
      </c>
      <c r="E31" s="6">
        <f>RTD("fxbluelabs.excelrtd",,$D$1,CONCATENATE("@ema,",A31,",",$K$1,",",$H$1,",",$E$5,",",$N$1))</f>
        <v>0.64412400000000003</v>
      </c>
      <c r="G31" s="7"/>
      <c r="H31" s="7"/>
      <c r="I31" s="7"/>
      <c r="J31" s="7"/>
      <c r="K31" s="13"/>
      <c r="L31" s="6" t="str">
        <f t="shared" si="0"/>
        <v xml:space="preserve">Wait </v>
      </c>
      <c r="M31" s="13"/>
      <c r="Q31" s="2"/>
      <c r="R31" s="1"/>
    </row>
    <row r="32" spans="1:18" x14ac:dyDescent="0.45">
      <c r="A32" s="8" t="s">
        <v>26</v>
      </c>
      <c r="B32" s="14"/>
      <c r="C32" s="6">
        <f>RTD("fxbluelabs.excelrtd",,$D$1,CONCATENATE("@ema,",A32,",",$K$1,",",$H$1,",",$C$5,",",$N$1))</f>
        <v>0.91744000000000003</v>
      </c>
      <c r="D32" s="6">
        <f>RTD("fxbluelabs.excelrtd",,$D$1,CONCATENATE("@ema,",A32,",",$K$1,",",$H$1,",",$D$5,",",$N$1))</f>
        <v>0.91785799999999995</v>
      </c>
      <c r="E32" s="6">
        <f>RTD("fxbluelabs.excelrtd",,$D$1,CONCATENATE("@ema,",A32,",",$K$1,",",$H$1,",",$E$5,",",$N$1))</f>
        <v>0.91796800000000001</v>
      </c>
      <c r="G32" s="7"/>
      <c r="H32" s="7"/>
      <c r="I32" s="7"/>
      <c r="J32" s="7"/>
      <c r="K32" s="13"/>
      <c r="L32" s="6" t="str">
        <f t="shared" si="0"/>
        <v>Short</v>
      </c>
      <c r="M32" s="13"/>
      <c r="Q32" s="2"/>
      <c r="R32" s="1"/>
    </row>
    <row r="33" spans="1:23" x14ac:dyDescent="0.45">
      <c r="A33" s="8" t="s">
        <v>27</v>
      </c>
      <c r="B33" s="14"/>
      <c r="C33" s="6">
        <f>RTD("fxbluelabs.excelrtd",,$D$1,CONCATENATE("@ema,",A33,",",$K$1,",",$H$1,",",$C$5,",",$N$1))</f>
        <v>0.72161299999999995</v>
      </c>
      <c r="D33" s="6">
        <f>RTD("fxbluelabs.excelrtd",,$D$1,CONCATENATE("@ema,",A33,",",$K$1,",",$H$1,",",$D$5,",",$N$1))</f>
        <v>0.72129900000000002</v>
      </c>
      <c r="E33" s="6">
        <f>RTD("fxbluelabs.excelrtd",,$D$1,CONCATENATE("@ema,",A33,",",$K$1,",",$H$1,",",$E$5,",",$N$1))</f>
        <v>0.72085299999999997</v>
      </c>
      <c r="G33" s="7"/>
      <c r="H33" s="7"/>
      <c r="I33" s="7"/>
      <c r="J33" s="7"/>
      <c r="K33" s="13"/>
      <c r="L33" s="6" t="str">
        <f t="shared" si="0"/>
        <v>Long</v>
      </c>
      <c r="M33" s="13"/>
      <c r="Q33" s="2"/>
      <c r="R33" s="1"/>
    </row>
    <row r="34" spans="1:23" x14ac:dyDescent="0.45">
      <c r="A34" s="8" t="s">
        <v>28</v>
      </c>
      <c r="B34" s="14"/>
      <c r="C34" s="6">
        <f>RTD("fxbluelabs.excelrtd",,$D$1,CONCATENATE("@ema,",A34,",",$K$1,",",$H$1,",",$C$5,",",$N$1))</f>
        <v>117.52308499999999</v>
      </c>
      <c r="D34" s="6">
        <f>RTD("fxbluelabs.excelrtd",,$D$1,CONCATENATE("@ema,",A34,",",$K$1,",",$H$1,",",$D$5,",",$N$1))</f>
        <v>117.403019</v>
      </c>
      <c r="E34" s="6">
        <f>RTD("fxbluelabs.excelrtd",,$D$1,CONCATENATE("@ema,",A34,",",$K$1,",",$H$1,",",$E$5,",",$N$1))</f>
        <v>117.315932</v>
      </c>
      <c r="G34" s="7"/>
      <c r="H34" s="7"/>
      <c r="I34" s="7"/>
      <c r="J34" s="7"/>
      <c r="K34" s="13"/>
      <c r="L34" s="6" t="str">
        <f t="shared" si="0"/>
        <v>Long</v>
      </c>
      <c r="M34" s="13"/>
      <c r="Q34" s="2"/>
      <c r="R34" s="1"/>
    </row>
    <row r="35" spans="1:23" x14ac:dyDescent="0.45">
      <c r="A35" s="8" t="s">
        <v>33</v>
      </c>
      <c r="C35" s="6">
        <f>RTD("fxbluelabs.excelrtd",,$D$1,CONCATENATE("@ema,",A35,",",$K$1,",",$H$1,",",$C$5,",",$N$1))</f>
        <v>1828.0319</v>
      </c>
      <c r="D35" s="6">
        <f>RTD("fxbluelabs.excelrtd",,$D$1,CONCATENATE("@ema,",A35,",",$K$1,",",$H$1,",",$D$5,",",$N$1))</f>
        <v>1829.5066690000001</v>
      </c>
      <c r="E35" s="6">
        <f>RTD("fxbluelabs.excelrtd",,$D$1,CONCATENATE("@ema,",A35,",",$K$1,",",$H$1,",",$E$5,",",$N$1))</f>
        <v>1831.28377</v>
      </c>
      <c r="G35" s="7"/>
      <c r="H35" s="7"/>
      <c r="I35" s="7"/>
      <c r="J35" s="7"/>
      <c r="K35" s="13"/>
      <c r="L35" s="6" t="str">
        <f t="shared" si="0"/>
        <v>Short</v>
      </c>
      <c r="M35" s="13"/>
    </row>
    <row r="36" spans="1:23" x14ac:dyDescent="0.45">
      <c r="A36" s="31" t="s">
        <v>46</v>
      </c>
      <c r="B36" s="32"/>
      <c r="C36" s="30">
        <f>RTD("fxbluelabs.excelrtd",,$D$1,CONCATENATE("@ema,",A36,",",$K$1,",",$H$1,",",$C$5,",",$N$1))</f>
        <v>46221.288608000003</v>
      </c>
      <c r="D36" s="30">
        <f>RTD("fxbluelabs.excelrtd",,$D$1,CONCATENATE("@ema,",A36,",",$K$1,",",$H$1,",",$D$5,",",$N$1))</f>
        <v>44564.782328000001</v>
      </c>
      <c r="E36" s="30">
        <f>RTD("fxbluelabs.excelrtd",,$D$1,CONCATENATE("@ema,",A36,",",$K$1,",",$H$1,",",$E$5,",",$N$1))</f>
        <v>42915.692357</v>
      </c>
      <c r="F36" s="27"/>
      <c r="G36" s="33"/>
      <c r="H36" s="33"/>
      <c r="I36" s="33"/>
      <c r="J36" s="33"/>
      <c r="K36" s="27"/>
      <c r="L36" s="30" t="str">
        <f t="shared" si="0"/>
        <v>Long</v>
      </c>
      <c r="M36" s="27"/>
    </row>
    <row r="37" spans="1:23" x14ac:dyDescent="0.45">
      <c r="A37" s="31"/>
      <c r="B37" s="32"/>
      <c r="C37" s="30"/>
      <c r="D37" s="30"/>
      <c r="E37" s="30"/>
      <c r="F37" s="27"/>
      <c r="G37" s="33"/>
      <c r="H37" s="33"/>
      <c r="I37" s="33"/>
      <c r="J37" s="33"/>
      <c r="K37" s="27"/>
      <c r="L37" s="30"/>
      <c r="M37" s="27"/>
    </row>
    <row r="38" spans="1:23" x14ac:dyDescent="0.45">
      <c r="A38" s="38"/>
      <c r="B38" s="32"/>
      <c r="C38" s="30"/>
      <c r="D38" s="30"/>
      <c r="E38" s="30"/>
      <c r="F38" s="27"/>
      <c r="G38" s="33"/>
      <c r="H38" s="33"/>
      <c r="I38" s="33"/>
      <c r="J38" s="33"/>
      <c r="K38" s="27"/>
      <c r="L38" s="30"/>
      <c r="M38" s="27"/>
      <c r="N38" s="30"/>
      <c r="O38" s="29"/>
      <c r="P38" s="29"/>
      <c r="Q38" s="29"/>
      <c r="R38" s="30"/>
      <c r="S38" s="30"/>
      <c r="T38" s="30"/>
      <c r="U38" s="30"/>
      <c r="V38" s="30"/>
      <c r="W38" s="6"/>
    </row>
    <row r="39" spans="1:23" x14ac:dyDescent="0.45">
      <c r="A39" s="38"/>
      <c r="B39" s="32"/>
      <c r="C39" s="30"/>
      <c r="D39" s="30"/>
      <c r="E39" s="30"/>
      <c r="F39" s="27"/>
      <c r="G39" s="33"/>
      <c r="H39" s="33"/>
      <c r="I39" s="33"/>
      <c r="J39" s="33"/>
      <c r="K39" s="27"/>
      <c r="L39" s="30"/>
      <c r="M39" s="27"/>
      <c r="N39" s="30"/>
      <c r="O39" s="29"/>
      <c r="P39" s="29"/>
      <c r="Q39" s="29"/>
      <c r="R39" s="30"/>
      <c r="S39" s="34"/>
      <c r="T39" s="30"/>
      <c r="U39" s="30"/>
      <c r="V39" s="30"/>
      <c r="W39" s="6"/>
    </row>
    <row r="40" spans="1:23" x14ac:dyDescent="0.45">
      <c r="A40" s="38"/>
      <c r="B40" s="32"/>
      <c r="C40" s="30"/>
      <c r="D40" s="30"/>
      <c r="E40" s="30"/>
      <c r="F40" s="27"/>
      <c r="G40" s="33"/>
      <c r="H40" s="33"/>
      <c r="I40" s="33"/>
      <c r="J40" s="33"/>
      <c r="K40" s="27"/>
      <c r="L40" s="30"/>
      <c r="M40" s="27"/>
      <c r="N40" s="30"/>
      <c r="O40" s="29"/>
      <c r="P40" s="29"/>
      <c r="Q40" s="29"/>
      <c r="R40" s="30"/>
      <c r="S40" s="30"/>
      <c r="T40" s="30"/>
      <c r="U40" s="30"/>
      <c r="V40" s="34"/>
      <c r="W40" s="6"/>
    </row>
    <row r="41" spans="1:23" x14ac:dyDescent="0.45">
      <c r="A41" s="38"/>
      <c r="B41" s="32"/>
      <c r="C41" s="30"/>
      <c r="D41" s="30"/>
      <c r="E41" s="30"/>
      <c r="F41" s="27"/>
      <c r="G41" s="33"/>
      <c r="H41" s="33"/>
      <c r="I41" s="33"/>
      <c r="J41" s="33"/>
      <c r="K41" s="27"/>
      <c r="L41" s="30"/>
      <c r="M41" s="27"/>
      <c r="N41" s="30"/>
      <c r="O41" s="29"/>
      <c r="P41" s="29"/>
      <c r="Q41" s="29"/>
      <c r="R41" s="30"/>
      <c r="S41" s="30"/>
      <c r="T41" s="30"/>
      <c r="U41" s="30"/>
      <c r="V41" s="30"/>
      <c r="W41" s="6"/>
    </row>
    <row r="42" spans="1:23" x14ac:dyDescent="0.45">
      <c r="A42" s="38"/>
      <c r="B42" s="32"/>
      <c r="C42" s="30"/>
      <c r="D42" s="30"/>
      <c r="E42" s="30"/>
      <c r="F42" s="27"/>
      <c r="G42" s="33"/>
      <c r="H42" s="33"/>
      <c r="I42" s="33"/>
      <c r="J42" s="33"/>
      <c r="K42" s="27"/>
      <c r="L42" s="30"/>
      <c r="M42" s="27"/>
      <c r="N42" s="30"/>
      <c r="O42" s="29"/>
      <c r="P42" s="29"/>
      <c r="Q42" s="29"/>
      <c r="R42" s="30"/>
      <c r="S42" s="30"/>
      <c r="T42" s="30"/>
      <c r="U42" s="30"/>
      <c r="V42" s="30"/>
      <c r="W42" s="6"/>
    </row>
    <row r="43" spans="1:23" x14ac:dyDescent="0.45">
      <c r="A43" s="38"/>
      <c r="B43" s="32"/>
      <c r="C43" s="30"/>
      <c r="D43" s="30"/>
      <c r="E43" s="30"/>
      <c r="F43" s="27"/>
      <c r="G43" s="33"/>
      <c r="H43" s="33"/>
      <c r="I43" s="33"/>
      <c r="J43" s="33"/>
      <c r="K43" s="27"/>
      <c r="L43" s="30"/>
      <c r="M43" s="27"/>
      <c r="N43" s="30"/>
      <c r="O43" s="29"/>
      <c r="P43" s="29"/>
      <c r="Q43" s="29"/>
      <c r="R43" s="30"/>
      <c r="S43" s="30"/>
      <c r="T43" s="30"/>
      <c r="U43" s="30"/>
      <c r="V43" s="30"/>
      <c r="W43" s="6"/>
    </row>
    <row r="44" spans="1:23" x14ac:dyDescent="0.45">
      <c r="A44" s="38"/>
      <c r="B44" s="32"/>
      <c r="C44" s="30"/>
      <c r="D44" s="30"/>
      <c r="E44" s="30"/>
      <c r="F44" s="27"/>
      <c r="G44" s="33"/>
      <c r="H44" s="33"/>
      <c r="I44" s="33"/>
      <c r="J44" s="33"/>
      <c r="K44" s="27"/>
      <c r="L44" s="30"/>
      <c r="M44" s="27"/>
      <c r="N44" s="30"/>
      <c r="O44" s="29"/>
      <c r="P44" s="29"/>
      <c r="Q44" s="29"/>
      <c r="R44" s="30"/>
      <c r="S44" s="30"/>
      <c r="T44" s="30"/>
      <c r="U44" s="30"/>
      <c r="V44" s="30"/>
      <c r="W44" s="6"/>
    </row>
    <row r="45" spans="1:23" x14ac:dyDescent="0.45">
      <c r="A45" s="38"/>
      <c r="B45" s="32"/>
      <c r="C45" s="30"/>
      <c r="D45" s="30"/>
      <c r="E45" s="30"/>
      <c r="F45" s="27"/>
      <c r="G45" s="33"/>
      <c r="H45" s="33"/>
      <c r="I45" s="33"/>
      <c r="J45" s="33"/>
      <c r="K45" s="27"/>
      <c r="L45" s="30"/>
      <c r="M45" s="27"/>
      <c r="N45" s="30"/>
      <c r="O45" s="29"/>
      <c r="P45" s="29"/>
      <c r="Q45" s="29"/>
      <c r="R45" s="30"/>
      <c r="S45" s="30"/>
      <c r="T45" s="30"/>
      <c r="U45" s="30"/>
      <c r="V45" s="30"/>
      <c r="W45" s="6"/>
    </row>
    <row r="46" spans="1:23" x14ac:dyDescent="0.45">
      <c r="A46" s="38"/>
      <c r="B46" s="32"/>
      <c r="C46" s="30"/>
      <c r="D46" s="30"/>
      <c r="E46" s="30"/>
      <c r="F46" s="27"/>
      <c r="G46" s="33"/>
      <c r="H46" s="33"/>
      <c r="I46" s="33"/>
      <c r="J46" s="33"/>
      <c r="K46" s="27"/>
      <c r="L46" s="30"/>
      <c r="M46" s="27"/>
      <c r="N46" s="30"/>
      <c r="O46" s="29"/>
      <c r="P46" s="29"/>
      <c r="Q46" s="29"/>
      <c r="R46" s="30"/>
      <c r="S46" s="30"/>
      <c r="T46" s="30"/>
      <c r="U46" s="30"/>
      <c r="V46" s="30"/>
      <c r="W46" s="6"/>
    </row>
    <row r="47" spans="1:23" x14ac:dyDescent="0.45">
      <c r="A47" s="38"/>
      <c r="B47" s="32"/>
      <c r="C47" s="30"/>
      <c r="D47" s="30"/>
      <c r="E47" s="30"/>
      <c r="F47" s="27"/>
      <c r="G47" s="33"/>
      <c r="H47" s="33"/>
      <c r="I47" s="33"/>
      <c r="J47" s="33"/>
      <c r="K47" s="27"/>
      <c r="L47" s="30"/>
      <c r="M47" s="27"/>
      <c r="N47" s="30"/>
      <c r="O47" s="29"/>
      <c r="P47" s="29"/>
      <c r="Q47" s="29"/>
      <c r="R47" s="30"/>
      <c r="S47" s="30"/>
      <c r="T47" s="30"/>
      <c r="U47" s="30"/>
      <c r="V47" s="30"/>
      <c r="W47" s="6"/>
    </row>
    <row r="48" spans="1:23" x14ac:dyDescent="0.45">
      <c r="A48" s="38"/>
      <c r="B48" s="32"/>
      <c r="C48" s="30"/>
      <c r="D48" s="30"/>
      <c r="E48" s="30"/>
      <c r="F48" s="27"/>
      <c r="G48" s="33"/>
      <c r="H48" s="33"/>
      <c r="I48" s="33"/>
      <c r="J48" s="33"/>
      <c r="K48" s="27"/>
      <c r="L48" s="30"/>
      <c r="M48" s="27"/>
      <c r="N48" s="30"/>
      <c r="O48" s="29"/>
      <c r="P48" s="29"/>
      <c r="Q48" s="29"/>
      <c r="R48" s="30"/>
      <c r="S48" s="30"/>
      <c r="T48" s="30"/>
      <c r="U48" s="30"/>
      <c r="V48" s="34"/>
      <c r="W48" s="6"/>
    </row>
    <row r="49" spans="1:23" x14ac:dyDescent="0.45">
      <c r="A49" s="38"/>
      <c r="B49" s="32"/>
      <c r="C49" s="30"/>
      <c r="D49" s="30"/>
      <c r="E49" s="30"/>
      <c r="F49" s="27"/>
      <c r="G49" s="33"/>
      <c r="H49" s="33"/>
      <c r="I49" s="33"/>
      <c r="J49" s="33"/>
      <c r="K49" s="27"/>
      <c r="L49" s="30"/>
      <c r="M49" s="27"/>
      <c r="N49" s="30"/>
      <c r="O49" s="29"/>
      <c r="P49" s="29"/>
      <c r="Q49" s="29"/>
      <c r="R49" s="30"/>
      <c r="S49" s="30"/>
      <c r="T49" s="30"/>
      <c r="U49" s="30"/>
      <c r="V49" s="30"/>
      <c r="W49" s="6"/>
    </row>
    <row r="50" spans="1:23" x14ac:dyDescent="0.45">
      <c r="A50" s="38"/>
      <c r="B50" s="32"/>
      <c r="C50" s="30"/>
      <c r="D50" s="30"/>
      <c r="E50" s="30"/>
      <c r="F50" s="27"/>
      <c r="G50" s="33"/>
      <c r="H50" s="33"/>
      <c r="I50" s="33"/>
      <c r="J50" s="33"/>
      <c r="K50" s="27"/>
      <c r="L50" s="30"/>
      <c r="M50" s="27"/>
      <c r="N50" s="30"/>
      <c r="O50" s="29"/>
      <c r="P50" s="29"/>
      <c r="Q50" s="29"/>
      <c r="R50" s="30"/>
      <c r="S50" s="30"/>
      <c r="T50" s="30"/>
      <c r="U50" s="30"/>
      <c r="V50" s="30"/>
      <c r="W50" s="6"/>
    </row>
    <row r="51" spans="1:23" x14ac:dyDescent="0.45">
      <c r="A51" s="38"/>
      <c r="B51" s="32"/>
      <c r="C51" s="30"/>
      <c r="D51" s="30"/>
      <c r="E51" s="30"/>
      <c r="F51" s="27"/>
      <c r="G51" s="33"/>
      <c r="H51" s="33"/>
      <c r="I51" s="33"/>
      <c r="J51" s="33"/>
      <c r="K51" s="27"/>
      <c r="L51" s="30"/>
      <c r="M51" s="27"/>
      <c r="N51" s="30"/>
      <c r="O51" s="29"/>
      <c r="P51" s="29"/>
      <c r="Q51" s="29"/>
      <c r="R51" s="30"/>
      <c r="S51" s="30"/>
      <c r="T51" s="30"/>
      <c r="U51" s="30"/>
      <c r="V51" s="30"/>
      <c r="W51" s="6"/>
    </row>
    <row r="52" spans="1:23" x14ac:dyDescent="0.45">
      <c r="A52" s="38"/>
      <c r="B52" s="32"/>
      <c r="C52" s="30"/>
      <c r="D52" s="30"/>
      <c r="E52" s="30"/>
      <c r="F52" s="27"/>
      <c r="G52" s="33"/>
      <c r="H52" s="33"/>
      <c r="I52" s="33"/>
      <c r="J52" s="33"/>
      <c r="K52" s="27"/>
      <c r="L52" s="30"/>
      <c r="M52" s="27"/>
      <c r="N52" s="30"/>
      <c r="O52" s="29"/>
      <c r="P52" s="29"/>
      <c r="Q52" s="29"/>
      <c r="R52" s="30"/>
      <c r="S52" s="30"/>
      <c r="T52" s="30"/>
      <c r="U52" s="30"/>
      <c r="V52" s="30"/>
      <c r="W52" s="6"/>
    </row>
    <row r="53" spans="1:23" x14ac:dyDescent="0.45">
      <c r="A53" s="38"/>
      <c r="B53" s="32"/>
      <c r="C53" s="30"/>
      <c r="D53" s="30"/>
      <c r="E53" s="30"/>
      <c r="F53" s="27"/>
      <c r="G53" s="33"/>
      <c r="H53" s="33"/>
      <c r="I53" s="33"/>
      <c r="J53" s="33"/>
      <c r="K53" s="27"/>
      <c r="L53" s="30"/>
      <c r="M53" s="27"/>
      <c r="N53" s="30"/>
      <c r="O53" s="29"/>
      <c r="P53" s="29"/>
      <c r="Q53" s="29"/>
      <c r="R53" s="30"/>
      <c r="S53" s="30"/>
      <c r="T53" s="30"/>
      <c r="U53" s="30"/>
      <c r="V53" s="30"/>
      <c r="W53" s="6"/>
    </row>
    <row r="54" spans="1:23" x14ac:dyDescent="0.45">
      <c r="A54" s="38"/>
      <c r="B54" s="32"/>
      <c r="C54" s="30"/>
      <c r="D54" s="30"/>
      <c r="E54" s="30"/>
      <c r="F54" s="27"/>
      <c r="G54" s="33"/>
      <c r="H54" s="33"/>
      <c r="I54" s="33"/>
      <c r="J54" s="33"/>
      <c r="K54" s="27"/>
      <c r="L54" s="30"/>
      <c r="M54" s="27"/>
      <c r="N54" s="30"/>
      <c r="O54" s="29"/>
      <c r="P54" s="29"/>
      <c r="Q54" s="29"/>
      <c r="R54" s="30"/>
      <c r="S54" s="30"/>
      <c r="T54" s="30"/>
      <c r="U54" s="30"/>
      <c r="V54" s="30"/>
      <c r="W54" s="6"/>
    </row>
    <row r="55" spans="1:23" x14ac:dyDescent="0.45">
      <c r="A55" s="38"/>
      <c r="B55" s="32"/>
      <c r="C55" s="30"/>
      <c r="D55" s="30"/>
      <c r="E55" s="30"/>
      <c r="F55" s="27"/>
      <c r="G55" s="33"/>
      <c r="H55" s="33"/>
      <c r="I55" s="33"/>
      <c r="J55" s="33"/>
      <c r="K55" s="27"/>
      <c r="L55" s="30"/>
      <c r="M55" s="27"/>
      <c r="N55" s="30"/>
      <c r="O55" s="29"/>
      <c r="P55" s="29"/>
      <c r="Q55" s="29"/>
      <c r="R55" s="30"/>
      <c r="S55" s="30"/>
      <c r="T55" s="30"/>
      <c r="U55" s="30"/>
      <c r="V55" s="30"/>
      <c r="W55" s="6"/>
    </row>
    <row r="56" spans="1:23" x14ac:dyDescent="0.45">
      <c r="A56" s="38"/>
      <c r="B56" s="32"/>
      <c r="C56" s="30"/>
      <c r="D56" s="30"/>
      <c r="E56" s="30"/>
      <c r="F56" s="27"/>
      <c r="G56" s="33"/>
      <c r="H56" s="33"/>
      <c r="I56" s="33"/>
      <c r="J56" s="33"/>
      <c r="K56" s="27"/>
      <c r="L56" s="30"/>
      <c r="M56" s="27"/>
      <c r="N56" s="30"/>
      <c r="O56" s="29"/>
      <c r="P56" s="29"/>
      <c r="Q56" s="29"/>
      <c r="R56" s="30"/>
      <c r="S56" s="30"/>
      <c r="T56" s="30"/>
      <c r="U56" s="30"/>
      <c r="V56" s="30"/>
      <c r="W56" s="6"/>
    </row>
    <row r="57" spans="1:23" x14ac:dyDescent="0.45">
      <c r="A57" s="38"/>
      <c r="B57" s="32"/>
      <c r="C57" s="30"/>
      <c r="D57" s="30"/>
      <c r="E57" s="30"/>
      <c r="F57" s="27"/>
      <c r="G57" s="33"/>
      <c r="H57" s="33"/>
      <c r="I57" s="33"/>
      <c r="J57" s="33"/>
      <c r="K57" s="27"/>
      <c r="L57" s="30"/>
      <c r="M57" s="27"/>
      <c r="N57" s="30"/>
      <c r="O57" s="29"/>
      <c r="P57" s="29"/>
      <c r="Q57" s="29"/>
      <c r="R57" s="30"/>
      <c r="S57" s="30"/>
      <c r="T57" s="30"/>
      <c r="U57" s="30"/>
      <c r="V57" s="30"/>
      <c r="W57" s="6"/>
    </row>
    <row r="58" spans="1:23" x14ac:dyDescent="0.45">
      <c r="A58" s="38"/>
      <c r="B58" s="32"/>
      <c r="C58" s="30"/>
      <c r="D58" s="30"/>
      <c r="E58" s="30"/>
      <c r="F58" s="27"/>
      <c r="G58" s="33"/>
      <c r="H58" s="33"/>
      <c r="I58" s="33"/>
      <c r="J58" s="33"/>
      <c r="K58" s="27"/>
      <c r="L58" s="30"/>
      <c r="M58" s="27"/>
      <c r="N58" s="30"/>
      <c r="O58" s="29"/>
      <c r="P58" s="29"/>
      <c r="Q58" s="29"/>
      <c r="R58" s="30"/>
      <c r="S58" s="30"/>
      <c r="T58" s="30"/>
      <c r="U58" s="30"/>
      <c r="V58" s="30"/>
      <c r="W58" s="6"/>
    </row>
    <row r="59" spans="1:23" x14ac:dyDescent="0.45">
      <c r="A59" s="38"/>
      <c r="B59" s="32"/>
      <c r="C59" s="30"/>
      <c r="D59" s="30"/>
      <c r="E59" s="30"/>
      <c r="F59" s="27"/>
      <c r="G59" s="33"/>
      <c r="H59" s="33"/>
      <c r="I59" s="33"/>
      <c r="J59" s="33"/>
      <c r="K59" s="27"/>
      <c r="L59" s="30"/>
      <c r="M59" s="27"/>
      <c r="N59" s="30"/>
      <c r="O59" s="29"/>
      <c r="P59" s="29"/>
      <c r="Q59" s="29"/>
      <c r="R59" s="30"/>
      <c r="S59" s="30"/>
      <c r="T59" s="30"/>
      <c r="U59" s="30"/>
      <c r="V59" s="30"/>
      <c r="W59" s="6"/>
    </row>
    <row r="60" spans="1:23" x14ac:dyDescent="0.45">
      <c r="A60" s="38"/>
      <c r="B60" s="32"/>
      <c r="C60" s="28"/>
      <c r="D60" s="28"/>
      <c r="E60" s="28"/>
      <c r="F60" s="27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</row>
    <row r="61" spans="1:23" x14ac:dyDescent="0.45">
      <c r="A61" s="38"/>
      <c r="B61" s="32"/>
      <c r="C61" s="28"/>
      <c r="D61" s="28"/>
      <c r="E61" s="28"/>
      <c r="F61" s="27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</row>
    <row r="62" spans="1:23" x14ac:dyDescent="0.45">
      <c r="A62" s="38"/>
      <c r="B62" s="32"/>
      <c r="C62" s="28"/>
      <c r="D62" s="28"/>
      <c r="E62" s="28"/>
      <c r="F62" s="27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</row>
    <row r="63" spans="1:23" x14ac:dyDescent="0.45">
      <c r="A63" s="38"/>
      <c r="B63" s="32"/>
      <c r="C63" s="28"/>
      <c r="D63" s="28"/>
      <c r="E63" s="28"/>
      <c r="F63" s="27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</row>
    <row r="64" spans="1:23" x14ac:dyDescent="0.45">
      <c r="A64" s="38"/>
      <c r="B64" s="32"/>
      <c r="C64" s="28"/>
      <c r="D64" s="28"/>
      <c r="E64" s="28"/>
      <c r="F64" s="27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</row>
    <row r="65" spans="1:22" x14ac:dyDescent="0.45">
      <c r="A65" s="38"/>
      <c r="B65" s="32"/>
      <c r="C65" s="28"/>
      <c r="D65" s="28"/>
      <c r="E65" s="28"/>
      <c r="F65" s="27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</row>
    <row r="66" spans="1:22" x14ac:dyDescent="0.45">
      <c r="A66" s="38"/>
      <c r="B66" s="32"/>
      <c r="C66" s="28"/>
      <c r="D66" s="28"/>
      <c r="E66" s="28"/>
      <c r="F66" s="27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</row>
    <row r="67" spans="1:22" x14ac:dyDescent="0.45">
      <c r="A67" s="38"/>
      <c r="B67" s="32"/>
      <c r="C67" s="28"/>
      <c r="D67" s="28"/>
      <c r="E67" s="28"/>
      <c r="F67" s="27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</row>
    <row r="68" spans="1:22" x14ac:dyDescent="0.45">
      <c r="A68" s="38"/>
      <c r="B68" s="32"/>
      <c r="C68" s="28"/>
      <c r="D68" s="28"/>
      <c r="E68" s="28"/>
      <c r="F68" s="27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</row>
    <row r="69" spans="1:22" x14ac:dyDescent="0.45">
      <c r="A69" s="38"/>
      <c r="B69" s="32"/>
      <c r="F69" s="27"/>
    </row>
    <row r="70" spans="1:22" x14ac:dyDescent="0.45">
      <c r="A70" s="38"/>
      <c r="F70" s="27"/>
    </row>
    <row r="71" spans="1:22" x14ac:dyDescent="0.45">
      <c r="A71" s="38"/>
      <c r="F71" s="27"/>
    </row>
    <row r="72" spans="1:22" x14ac:dyDescent="0.45">
      <c r="A72" s="38"/>
      <c r="F72" s="27"/>
    </row>
    <row r="73" spans="1:22" x14ac:dyDescent="0.45">
      <c r="A73" s="38"/>
      <c r="F73" s="27"/>
    </row>
    <row r="74" spans="1:22" x14ac:dyDescent="0.45">
      <c r="A74" s="38"/>
    </row>
    <row r="75" spans="1:22" x14ac:dyDescent="0.45">
      <c r="A75" s="38"/>
    </row>
  </sheetData>
  <mergeCells count="4">
    <mergeCell ref="A1:C1"/>
    <mergeCell ref="E1:G1"/>
    <mergeCell ref="I1:J1"/>
    <mergeCell ref="L1:M1"/>
  </mergeCells>
  <conditionalFormatting sqref="L7:L59">
    <cfRule type="cellIs" dxfId="12" priority="38" operator="equal">
      <formula>"Short"</formula>
    </cfRule>
    <cfRule type="cellIs" dxfId="11" priority="40" operator="equal">
      <formula>"Long"</formula>
    </cfRule>
  </conditionalFormatting>
  <conditionalFormatting sqref="L7:L59 N38:N59 R38:R59 T38:T59">
    <cfRule type="cellIs" dxfId="10" priority="39" operator="notEqual">
      <formula>"Long"</formula>
    </cfRule>
  </conditionalFormatting>
  <conditionalFormatting sqref="N38:N59">
    <cfRule type="cellIs" dxfId="9" priority="19" operator="equal">
      <formula>"Long Sling"</formula>
    </cfRule>
    <cfRule type="cellIs" dxfId="8" priority="20" operator="equal">
      <formula>"Short Sling"</formula>
    </cfRule>
  </conditionalFormatting>
  <conditionalFormatting sqref="R38:R59">
    <cfRule type="cellIs" dxfId="7" priority="17" operator="equal">
      <formula>"High Probability Slingshot"</formula>
    </cfRule>
  </conditionalFormatting>
  <conditionalFormatting sqref="T38:T59">
    <cfRule type="cellIs" dxfId="6" priority="11" operator="equal">
      <formula>"Very High Probability Slingshot"</formula>
    </cfRule>
  </conditionalFormatting>
  <dataValidations count="1">
    <dataValidation allowBlank="1" showInputMessage="1" showErrorMessage="1" sqref="A1" xr:uid="{68E0E4F5-9DE0-42FF-8AC2-DA3B991C0155}"/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4DD5B1-5F23-4C6B-AE03-55C71D3D29AB}">
  <sheetPr codeName="Sheet5"/>
  <dimension ref="A1:V68"/>
  <sheetViews>
    <sheetView zoomScale="80" zoomScaleNormal="80" workbookViewId="0">
      <selection activeCell="D25" sqref="D25"/>
    </sheetView>
  </sheetViews>
  <sheetFormatPr defaultRowHeight="14.25" x14ac:dyDescent="0.45"/>
  <cols>
    <col min="1" max="1" width="10.73046875" customWidth="1"/>
    <col min="2" max="2" width="1.59765625" style="13" customWidth="1"/>
    <col min="3" max="3" width="9.86328125" bestFit="1" customWidth="1"/>
    <col min="4" max="4" width="10.265625" customWidth="1"/>
    <col min="5" max="5" width="11.3984375" customWidth="1"/>
    <col min="6" max="6" width="1.73046875" style="13" customWidth="1"/>
    <col min="7" max="10" width="11.3984375" customWidth="1"/>
    <col min="11" max="11" width="3" customWidth="1"/>
    <col min="12" max="12" width="11.3984375" customWidth="1"/>
    <col min="13" max="13" width="2" customWidth="1"/>
    <col min="14" max="14" width="13.73046875" customWidth="1"/>
    <col min="15" max="15" width="7" customWidth="1"/>
    <col min="18" max="18" width="21.3984375" customWidth="1"/>
    <col min="19" max="19" width="13.86328125" bestFit="1" customWidth="1"/>
    <col min="20" max="20" width="26.1328125" bestFit="1" customWidth="1"/>
    <col min="21" max="21" width="14.86328125" bestFit="1" customWidth="1"/>
    <col min="22" max="22" width="13.86328125" bestFit="1" customWidth="1"/>
    <col min="23" max="24" width="17.1328125" bestFit="1" customWidth="1"/>
    <col min="35" max="35" width="10.86328125" customWidth="1"/>
    <col min="38" max="38" width="22.59765625" customWidth="1"/>
  </cols>
  <sheetData>
    <row r="1" spans="1:17" ht="56.25" customHeight="1" thickTop="1" thickBot="1" x14ac:dyDescent="0.5">
      <c r="A1" s="45" t="s">
        <v>29</v>
      </c>
      <c r="B1" s="46"/>
      <c r="C1" s="46"/>
      <c r="D1" s="16">
        <f>Dashboard!E1</f>
        <v>31011134</v>
      </c>
      <c r="E1" s="47" t="s">
        <v>32</v>
      </c>
      <c r="F1" s="48"/>
      <c r="G1" s="48"/>
      <c r="H1" s="3" t="s">
        <v>0</v>
      </c>
      <c r="I1" s="47" t="s">
        <v>30</v>
      </c>
      <c r="J1" s="48"/>
      <c r="K1" s="3" t="s">
        <v>37</v>
      </c>
      <c r="L1" s="47" t="s">
        <v>31</v>
      </c>
      <c r="M1" s="48"/>
      <c r="N1" s="3">
        <v>0</v>
      </c>
    </row>
    <row r="2" spans="1:17" ht="14.65" thickTop="1" x14ac:dyDescent="0.45">
      <c r="K2" s="13"/>
      <c r="M2" s="13"/>
    </row>
    <row r="3" spans="1:17" ht="15.75" x14ac:dyDescent="0.45">
      <c r="K3" s="13"/>
      <c r="M3" s="12"/>
    </row>
    <row r="4" spans="1:17" ht="16.149999999999999" thickBot="1" x14ac:dyDescent="0.5">
      <c r="C4" s="5" t="s">
        <v>35</v>
      </c>
      <c r="D4" s="5" t="s">
        <v>35</v>
      </c>
      <c r="E4" s="5" t="s">
        <v>35</v>
      </c>
      <c r="G4" s="5"/>
      <c r="H4" s="5"/>
      <c r="I4" s="5"/>
      <c r="J4" s="5"/>
      <c r="K4" s="13"/>
      <c r="L4" s="9" t="s">
        <v>36</v>
      </c>
      <c r="M4" s="13"/>
    </row>
    <row r="5" spans="1:17" ht="16.5" thickTop="1" thickBot="1" x14ac:dyDescent="0.5">
      <c r="C5" s="4">
        <v>20</v>
      </c>
      <c r="D5" s="4">
        <v>34</v>
      </c>
      <c r="E5" s="4">
        <v>50</v>
      </c>
      <c r="G5" s="4"/>
      <c r="H5" s="4"/>
      <c r="I5" s="4"/>
      <c r="J5" s="4"/>
      <c r="K5" s="13"/>
      <c r="M5" s="13"/>
    </row>
    <row r="6" spans="1:17" ht="16.149999999999999" thickTop="1" x14ac:dyDescent="0.45">
      <c r="G6" s="5"/>
      <c r="H6" s="5"/>
      <c r="I6" s="5"/>
      <c r="J6" s="5"/>
      <c r="K6" s="13"/>
      <c r="M6" s="13"/>
    </row>
    <row r="7" spans="1:17" x14ac:dyDescent="0.45">
      <c r="A7" s="8" t="s">
        <v>1</v>
      </c>
      <c r="B7" s="14"/>
      <c r="C7" s="6">
        <f>RTD("fxbluelabs.excelrtd",,$D$1,CONCATENATE("@ema,",A7,",",$K$1,",",$H$1,",",$C$5,",",$N$1))</f>
        <v>1.211689</v>
      </c>
      <c r="D7" s="6">
        <f>RTD("fxbluelabs.excelrtd",,$D$1,CONCATENATE("@ema,",A7,",",$K$1,",",$H$1,",",$D$5,",",$N$1))</f>
        <v>1.2118169999999999</v>
      </c>
      <c r="E7" s="6">
        <f>RTD("fxbluelabs.excelrtd",,$D$1,CONCATENATE("@ema,",A7,",",$K$1,",",$H$1,",",$E$5,",",$N$1))</f>
        <v>1.2117169999999999</v>
      </c>
      <c r="G7" s="7"/>
      <c r="H7" s="7"/>
      <c r="I7" s="7"/>
      <c r="J7" s="7"/>
      <c r="K7" s="13"/>
      <c r="L7" s="6" t="str">
        <f>IF((AND(C7&gt;D7, D7&gt;E7)), "Long", IF((AND(C7&lt;D7, D7&lt;E7)), "Short", "Wait "))</f>
        <v xml:space="preserve">Wait </v>
      </c>
      <c r="M7" s="13"/>
      <c r="P7" s="2"/>
      <c r="Q7" s="1"/>
    </row>
    <row r="8" spans="1:17" x14ac:dyDescent="0.45">
      <c r="A8" s="8" t="s">
        <v>2</v>
      </c>
      <c r="B8" s="14"/>
      <c r="C8" s="6">
        <f>RTD("fxbluelabs.excelrtd",,$D$1,CONCATENATE("@ema,",A8,",",$K$1,",",$H$1,",",$C$5,",",$N$1))</f>
        <v>0.87624500000000005</v>
      </c>
      <c r="D8" s="6">
        <f>RTD("fxbluelabs.excelrtd",,$D$1,CONCATENATE("@ema,",A8,",",$K$1,",",$H$1,",",$D$5,",",$N$1))</f>
        <v>0.87667300000000004</v>
      </c>
      <c r="E8" s="6">
        <f>RTD("fxbluelabs.excelrtd",,$D$1,CONCATENATE("@ema,",A8,",",$K$1,",",$H$1,",",$E$5,",",$N$1))</f>
        <v>0.87683800000000001</v>
      </c>
      <c r="G8" s="7"/>
      <c r="H8" s="7"/>
      <c r="I8" s="7"/>
      <c r="J8" s="7"/>
      <c r="K8" s="13"/>
      <c r="L8" s="6" t="str">
        <f t="shared" ref="L8:L37" si="0">IF((AND(C8&gt;D8, D8&gt;E8)), "Long", IF((AND(C8&lt;D8, D8&lt;E8)), "Short", "Wait "))</f>
        <v>Short</v>
      </c>
      <c r="M8" s="13"/>
      <c r="P8" s="2"/>
      <c r="Q8" s="1"/>
    </row>
    <row r="9" spans="1:17" x14ac:dyDescent="0.45">
      <c r="A9" s="8" t="s">
        <v>3</v>
      </c>
      <c r="B9" s="14"/>
      <c r="C9" s="6">
        <f>RTD("fxbluelabs.excelrtd",,$D$1,CONCATENATE("@ema,",A9,",",$K$1,",",$H$1,",",$C$5,",",$N$1))</f>
        <v>127.140039</v>
      </c>
      <c r="D9" s="6">
        <f>RTD("fxbluelabs.excelrtd",,$D$1,CONCATENATE("@ema,",A9,",",$K$1,",",$H$1,",",$D$5,",",$N$1))</f>
        <v>127.09519</v>
      </c>
      <c r="E9" s="6">
        <f>RTD("fxbluelabs.excelrtd",,$D$1,CONCATENATE("@ema,",A9,",",$K$1,",",$H$1,",",$E$5,",",$N$1))</f>
        <v>127.049063</v>
      </c>
      <c r="G9" s="7"/>
      <c r="H9" s="7"/>
      <c r="I9" s="7"/>
      <c r="J9" s="7"/>
      <c r="K9" s="13"/>
      <c r="L9" s="6" t="str">
        <f t="shared" si="0"/>
        <v>Long</v>
      </c>
      <c r="M9" s="13"/>
      <c r="P9" s="2"/>
      <c r="Q9" s="1"/>
    </row>
    <row r="10" spans="1:17" x14ac:dyDescent="0.45">
      <c r="A10" s="8" t="s">
        <v>4</v>
      </c>
      <c r="B10" s="14"/>
      <c r="C10" s="6">
        <f>RTD("fxbluelabs.excelrtd",,$D$1,CONCATENATE("@ema,",A10,",",$K$1,",",$H$1,",",$C$5,",",$N$1))</f>
        <v>1.5640050000000001</v>
      </c>
      <c r="D10" s="6">
        <f>RTD("fxbluelabs.excelrtd",,$D$1,CONCATENATE("@ema,",A10,",",$K$1,",",$H$1,",",$D$5,",",$N$1))</f>
        <v>1.564673</v>
      </c>
      <c r="E10" s="6">
        <f>RTD("fxbluelabs.excelrtd",,$D$1,CONCATENATE("@ema,",A10,",",$K$1,",",$H$1,",",$E$5,",",$N$1))</f>
        <v>1.56518</v>
      </c>
      <c r="G10" s="7"/>
      <c r="H10" s="7"/>
      <c r="I10" s="7"/>
      <c r="J10" s="7"/>
      <c r="K10" s="13"/>
      <c r="L10" s="6" t="str">
        <f t="shared" si="0"/>
        <v>Short</v>
      </c>
      <c r="M10" s="13"/>
      <c r="P10" s="2"/>
      <c r="Q10" s="1"/>
    </row>
    <row r="11" spans="1:17" x14ac:dyDescent="0.45">
      <c r="A11" s="8" t="s">
        <v>5</v>
      </c>
      <c r="B11" s="14"/>
      <c r="C11" s="6">
        <f>RTD("fxbluelabs.excelrtd",,$D$1,CONCATENATE("@ema,",A11,",",$K$1,",",$H$1,",",$C$5,",",$N$1))</f>
        <v>1.540232</v>
      </c>
      <c r="D11" s="6">
        <f>RTD("fxbluelabs.excelrtd",,$D$1,CONCATENATE("@ema,",A11,",",$K$1,",",$H$1,",",$D$5,",",$N$1))</f>
        <v>1.5402690000000001</v>
      </c>
      <c r="E11" s="6">
        <f>RTD("fxbluelabs.excelrtd",,$D$1,CONCATENATE("@ema,",A11,",",$K$1,",",$H$1,",",$E$5,",",$N$1))</f>
        <v>1.5400689999999999</v>
      </c>
      <c r="G11" s="7"/>
      <c r="H11" s="7"/>
      <c r="I11" s="7"/>
      <c r="J11" s="7"/>
      <c r="K11" s="13"/>
      <c r="L11" s="6" t="str">
        <f t="shared" si="0"/>
        <v xml:space="preserve">Wait </v>
      </c>
      <c r="M11" s="13"/>
      <c r="P11" s="2"/>
      <c r="Q11" s="1"/>
    </row>
    <row r="12" spans="1:17" x14ac:dyDescent="0.45">
      <c r="A12" s="8" t="s">
        <v>6</v>
      </c>
      <c r="B12" s="14"/>
      <c r="C12" s="6">
        <f>RTD("fxbluelabs.excelrtd",,$D$1,CONCATENATE("@ema,",A12,",",$K$1,",",$H$1,",",$C$5,",",$N$1))</f>
        <v>1.6799120000000001</v>
      </c>
      <c r="D12" s="6">
        <f>RTD("fxbluelabs.excelrtd",,$D$1,CONCATENATE("@ema,",A12,",",$K$1,",",$H$1,",",$D$5,",",$N$1))</f>
        <v>1.6796949999999999</v>
      </c>
      <c r="E12" s="6">
        <f>RTD("fxbluelabs.excelrtd",,$D$1,CONCATENATE("@ema,",A12,",",$K$1,",",$H$1,",",$E$5,",",$N$1))</f>
        <v>1.679179</v>
      </c>
      <c r="G12" s="7"/>
      <c r="H12" s="7"/>
      <c r="I12" s="7"/>
      <c r="J12" s="7"/>
      <c r="K12" s="13"/>
      <c r="L12" s="6" t="str">
        <f t="shared" si="0"/>
        <v>Long</v>
      </c>
      <c r="M12" s="13"/>
      <c r="P12" s="2"/>
      <c r="Q12" s="1"/>
    </row>
    <row r="13" spans="1:17" x14ac:dyDescent="0.45">
      <c r="A13" s="8" t="s">
        <v>7</v>
      </c>
      <c r="B13" s="14"/>
      <c r="C13" s="6">
        <f>RTD("fxbluelabs.excelrtd",,$D$1,CONCATENATE("@ema,",A13,",",$K$1,",",$H$1,",",$C$5,",",$N$1))</f>
        <v>1.0803959999999999</v>
      </c>
      <c r="D13" s="6">
        <f>RTD("fxbluelabs.excelrtd",,$D$1,CONCATENATE("@ema,",A13,",",$K$1,",",$H$1,",",$D$5,",",$N$1))</f>
        <v>1.080225</v>
      </c>
      <c r="E13" s="6">
        <f>RTD("fxbluelabs.excelrtd",,$D$1,CONCATENATE("@ema,",A13,",",$K$1,",",$H$1,",",$E$5,",",$N$1))</f>
        <v>1.080214</v>
      </c>
      <c r="G13" s="7"/>
      <c r="H13" s="7"/>
      <c r="I13" s="7"/>
      <c r="J13" s="7"/>
      <c r="K13" s="13"/>
      <c r="L13" s="6" t="str">
        <f t="shared" si="0"/>
        <v>Long</v>
      </c>
      <c r="M13" s="13"/>
      <c r="P13" s="2"/>
      <c r="Q13" s="1"/>
    </row>
    <row r="14" spans="1:17" x14ac:dyDescent="0.45">
      <c r="A14" s="8" t="s">
        <v>8</v>
      </c>
      <c r="B14" s="14"/>
      <c r="C14" s="6">
        <f>RTD("fxbluelabs.excelrtd",,$D$1,CONCATENATE("@ema,",A14,",",$K$1,",",$H$1,",",$C$5,",",$N$1))</f>
        <v>104.928487</v>
      </c>
      <c r="D14" s="6">
        <f>RTD("fxbluelabs.excelrtd",,$D$1,CONCATENATE("@ema,",A14,",",$K$1,",",$H$1,",",$D$5,",",$N$1))</f>
        <v>104.879959</v>
      </c>
      <c r="E14" s="6">
        <f>RTD("fxbluelabs.excelrtd",,$D$1,CONCATENATE("@ema,",A14,",",$K$1,",",$H$1,",",$E$5,",",$N$1))</f>
        <v>104.850139</v>
      </c>
      <c r="G14" s="7"/>
      <c r="H14" s="7"/>
      <c r="I14" s="7"/>
      <c r="J14" s="7"/>
      <c r="K14" s="13"/>
      <c r="L14" s="6" t="str">
        <f t="shared" si="0"/>
        <v>Long</v>
      </c>
      <c r="M14" s="13"/>
      <c r="P14" s="2"/>
      <c r="Q14" s="1"/>
    </row>
    <row r="15" spans="1:17" x14ac:dyDescent="0.45">
      <c r="A15" s="8" t="s">
        <v>9</v>
      </c>
      <c r="B15" s="14"/>
      <c r="C15" s="6">
        <f>RTD("fxbluelabs.excelrtd",,$D$1,CONCATENATE("@ema,",A15,",",$K$1,",",$H$1,",",$C$5,",",$N$1))</f>
        <v>1.271155</v>
      </c>
      <c r="D15" s="6">
        <f>RTD("fxbluelabs.excelrtd",,$D$1,CONCATENATE("@ema,",A15,",",$K$1,",",$H$1,",",$D$5,",",$N$1))</f>
        <v>1.2710509999999999</v>
      </c>
      <c r="E15" s="6">
        <f>RTD("fxbluelabs.excelrtd",,$D$1,CONCATENATE("@ema,",A15,",",$K$1,",",$H$1,",",$E$5,",",$N$1))</f>
        <v>1.2709919999999999</v>
      </c>
      <c r="G15" s="7"/>
      <c r="H15" s="7"/>
      <c r="I15" s="7"/>
      <c r="J15" s="7"/>
      <c r="K15" s="13"/>
      <c r="L15" s="6" t="str">
        <f t="shared" si="0"/>
        <v>Long</v>
      </c>
      <c r="M15" s="13"/>
      <c r="P15" s="2"/>
      <c r="Q15" s="1"/>
    </row>
    <row r="16" spans="1:17" x14ac:dyDescent="0.45">
      <c r="A16" s="8" t="s">
        <v>10</v>
      </c>
      <c r="B16" s="14"/>
      <c r="C16" s="6">
        <f>RTD("fxbluelabs.excelrtd",,$D$1,CONCATENATE("@ema,",A16,",",$K$1,",",$H$1,",",$C$5,",",$N$1))</f>
        <v>0.89164900000000002</v>
      </c>
      <c r="D16" s="6">
        <f>RTD("fxbluelabs.excelrtd",,$D$1,CONCATENATE("@ema,",A16,",",$K$1,",",$H$1,",",$D$5,",",$N$1))</f>
        <v>0.89141300000000001</v>
      </c>
      <c r="E16" s="6">
        <f>RTD("fxbluelabs.excelrtd",,$D$1,CONCATENATE("@ema,",A16,",",$K$1,",",$H$1,",",$E$5,",",$N$1))</f>
        <v>0.89147699999999996</v>
      </c>
      <c r="G16" s="7"/>
      <c r="H16" s="7"/>
      <c r="I16" s="7"/>
      <c r="J16" s="7"/>
      <c r="K16" s="13"/>
      <c r="L16" s="6" t="str">
        <f t="shared" si="0"/>
        <v xml:space="preserve">Wait </v>
      </c>
      <c r="M16" s="13"/>
      <c r="P16" s="2"/>
      <c r="Q16" s="1"/>
    </row>
    <row r="17" spans="1:17" x14ac:dyDescent="0.45">
      <c r="A17" s="8" t="s">
        <v>11</v>
      </c>
      <c r="B17" s="14"/>
      <c r="C17" s="6">
        <f>RTD("fxbluelabs.excelrtd",,$D$1,CONCATENATE("@ema,",A17,",",$K$1,",",$H$1,",",$C$5,",",$N$1))</f>
        <v>1.3827830000000001</v>
      </c>
      <c r="D17" s="6">
        <f>RTD("fxbluelabs.excelrtd",,$D$1,CONCATENATE("@ema,",A17,",",$K$1,",",$H$1,",",$D$5,",",$N$1))</f>
        <v>1.38225</v>
      </c>
      <c r="E17" s="6">
        <f>RTD("fxbluelabs.excelrtd",,$D$1,CONCATENATE("@ema,",A17,",",$K$1,",",$H$1,",",$E$5,",",$N$1))</f>
        <v>1.3818710000000001</v>
      </c>
      <c r="G17" s="7"/>
      <c r="H17" s="7"/>
      <c r="I17" s="7"/>
      <c r="J17" s="7"/>
      <c r="K17" s="13"/>
      <c r="L17" s="6" t="str">
        <f t="shared" si="0"/>
        <v>Long</v>
      </c>
      <c r="M17" s="13"/>
      <c r="P17" s="2"/>
      <c r="Q17" s="1"/>
    </row>
    <row r="18" spans="1:17" x14ac:dyDescent="0.45">
      <c r="A18" s="8" t="s">
        <v>12</v>
      </c>
      <c r="B18" s="14"/>
      <c r="C18" s="6">
        <f>RTD("fxbluelabs.excelrtd",,$D$1,CONCATENATE("@ema,",A18,",",$K$1,",",$H$1,",",$C$5,",",$N$1))</f>
        <v>1.757709</v>
      </c>
      <c r="D18" s="6">
        <f>RTD("fxbluelabs.excelrtd",,$D$1,CONCATENATE("@ema,",A18,",",$K$1,",",$H$1,",",$D$5,",",$N$1))</f>
        <v>1.7568870000000001</v>
      </c>
      <c r="E18" s="6">
        <f>RTD("fxbluelabs.excelrtd",,$D$1,CONCATENATE("@ema,",A18,",",$K$1,",",$H$1,",",$E$5,",",$N$1))</f>
        <v>1.7563230000000001</v>
      </c>
      <c r="G18" s="7"/>
      <c r="H18" s="7"/>
      <c r="I18" s="7"/>
      <c r="J18" s="7"/>
      <c r="K18" s="13"/>
      <c r="L18" s="6" t="str">
        <f t="shared" si="0"/>
        <v>Long</v>
      </c>
      <c r="M18" s="13"/>
      <c r="P18" s="2"/>
      <c r="Q18" s="1"/>
    </row>
    <row r="19" spans="1:17" x14ac:dyDescent="0.45">
      <c r="A19" s="8" t="s">
        <v>13</v>
      </c>
      <c r="B19" s="14"/>
      <c r="C19" s="6">
        <f>RTD("fxbluelabs.excelrtd",,$D$1,CONCATENATE("@ema,",A19,",",$K$1,",",$H$1,",",$C$5,",",$N$1))</f>
        <v>145.09227200000001</v>
      </c>
      <c r="D19" s="6">
        <f>RTD("fxbluelabs.excelrtd",,$D$1,CONCATENATE("@ema,",A19,",",$K$1,",",$H$1,",",$D$5,",",$N$1))</f>
        <v>144.96938299999999</v>
      </c>
      <c r="E19" s="6">
        <f>RTD("fxbluelabs.excelrtd",,$D$1,CONCATENATE("@ema,",A19,",",$K$1,",",$H$1,",",$E$5,",",$N$1))</f>
        <v>144.88843199999999</v>
      </c>
      <c r="G19" s="7"/>
      <c r="H19" s="7"/>
      <c r="I19" s="7"/>
      <c r="J19" s="7"/>
      <c r="K19" s="13"/>
      <c r="L19" s="6" t="str">
        <f t="shared" si="0"/>
        <v>Long</v>
      </c>
      <c r="M19" s="13"/>
      <c r="P19" s="2"/>
      <c r="Q19" s="1"/>
    </row>
    <row r="20" spans="1:17" x14ac:dyDescent="0.45">
      <c r="A20" s="8" t="s">
        <v>14</v>
      </c>
      <c r="B20" s="14"/>
      <c r="C20" s="6">
        <f>RTD("fxbluelabs.excelrtd",,$D$1,CONCATENATE("@ema,",A20,",",$K$1,",",$H$1,",",$C$5,",",$N$1))</f>
        <v>1.917111</v>
      </c>
      <c r="D20" s="6">
        <f>RTD("fxbluelabs.excelrtd",,$D$1,CONCATENATE("@ema,",A20,",",$K$1,",",$H$1,",",$D$5,",",$N$1))</f>
        <v>1.915924</v>
      </c>
      <c r="E20" s="6">
        <f>RTD("fxbluelabs.excelrtd",,$D$1,CONCATENATE("@ema,",A20,",",$K$1,",",$H$1,",",$E$5,",",$N$1))</f>
        <v>1.9149700000000001</v>
      </c>
      <c r="G20" s="7"/>
      <c r="H20" s="7"/>
      <c r="I20" s="7"/>
      <c r="J20" s="7"/>
      <c r="K20" s="13"/>
      <c r="L20" s="6" t="str">
        <f t="shared" si="0"/>
        <v>Long</v>
      </c>
      <c r="M20" s="13"/>
      <c r="P20" s="2"/>
      <c r="Q20" s="1"/>
    </row>
    <row r="21" spans="1:17" x14ac:dyDescent="0.45">
      <c r="A21" s="8" t="s">
        <v>15</v>
      </c>
      <c r="B21" s="14"/>
      <c r="C21" s="6">
        <f>RTD("fxbluelabs.excelrtd",,$D$1,CONCATENATE("@ema,",A21,",",$K$1,",",$H$1,",",$C$5,",",$N$1))</f>
        <v>1.784834</v>
      </c>
      <c r="D21" s="6">
        <f>RTD("fxbluelabs.excelrtd",,$D$1,CONCATENATE("@ema,",A21,",",$K$1,",",$H$1,",",$D$5,",",$N$1))</f>
        <v>1.7847189999999999</v>
      </c>
      <c r="E21" s="6">
        <f>RTD("fxbluelabs.excelrtd",,$D$1,CONCATENATE("@ema,",A21,",",$K$1,",",$H$1,",",$E$5,",",$N$1))</f>
        <v>1.784956</v>
      </c>
      <c r="G21" s="7"/>
      <c r="H21" s="7"/>
      <c r="I21" s="7"/>
      <c r="J21" s="7"/>
      <c r="K21" s="13"/>
      <c r="L21" s="6" t="str">
        <f t="shared" si="0"/>
        <v xml:space="preserve">Wait </v>
      </c>
      <c r="M21" s="13"/>
      <c r="P21" s="2"/>
      <c r="Q21" s="1"/>
    </row>
    <row r="22" spans="1:17" x14ac:dyDescent="0.45">
      <c r="A22" s="8" t="s">
        <v>16</v>
      </c>
      <c r="B22" s="14"/>
      <c r="C22" s="6">
        <f>RTD("fxbluelabs.excelrtd",,$D$1,CONCATENATE("@ema,",A22,",",$K$1,",",$H$1,",",$C$5,",",$N$1))</f>
        <v>1.2329429999999999</v>
      </c>
      <c r="D22" s="6">
        <f>RTD("fxbluelabs.excelrtd",,$D$1,CONCATENATE("@ema,",A22,",",$K$1,",",$H$1,",",$D$5,",",$N$1))</f>
        <v>1.2321409999999999</v>
      </c>
      <c r="E22" s="6">
        <f>RTD("fxbluelabs.excelrtd",,$D$1,CONCATENATE("@ema,",A22,",",$K$1,",",$H$1,",",$E$5,",",$N$1))</f>
        <v>1.2318910000000001</v>
      </c>
      <c r="G22" s="7"/>
      <c r="H22" s="7"/>
      <c r="I22" s="7"/>
      <c r="J22" s="7"/>
      <c r="K22" s="13"/>
      <c r="L22" s="6" t="str">
        <f t="shared" si="0"/>
        <v>Long</v>
      </c>
      <c r="M22" s="13"/>
      <c r="P22" s="2"/>
      <c r="Q22" s="1"/>
    </row>
    <row r="23" spans="1:17" x14ac:dyDescent="0.45">
      <c r="A23" s="8" t="s">
        <v>17</v>
      </c>
      <c r="B23" s="14"/>
      <c r="C23" s="6">
        <f>RTD("fxbluelabs.excelrtd",,$D$1,CONCATENATE("@ema,",A23,",",$K$1,",",$H$1,",",$C$5,",",$N$1))</f>
        <v>0.77470799999999995</v>
      </c>
      <c r="D23" s="6">
        <f>RTD("fxbluelabs.excelrtd",,$D$1,CONCATENATE("@ema,",A23,",",$K$1,",",$H$1,",",$D$5,",",$N$1))</f>
        <v>0.77445600000000003</v>
      </c>
      <c r="E23" s="6">
        <f>RTD("fxbluelabs.excelrtd",,$D$1,CONCATENATE("@ema,",A23,",",$K$1,",",$H$1,",",$E$5,",",$N$1))</f>
        <v>0.77414000000000005</v>
      </c>
      <c r="G23" s="7"/>
      <c r="H23" s="7"/>
      <c r="I23" s="7"/>
      <c r="J23" s="7"/>
      <c r="K23" s="13"/>
      <c r="L23" s="6" t="str">
        <f t="shared" si="0"/>
        <v>Long</v>
      </c>
      <c r="M23" s="13"/>
      <c r="P23" s="2"/>
      <c r="Q23" s="1"/>
    </row>
    <row r="24" spans="1:17" x14ac:dyDescent="0.45">
      <c r="A24" s="8" t="s">
        <v>18</v>
      </c>
      <c r="B24" s="14"/>
      <c r="C24" s="6">
        <f>RTD("fxbluelabs.excelrtd",,$D$1,CONCATENATE("@ema,",A24,",",$K$1,",",$H$1,",",$C$5,",",$N$1))</f>
        <v>1.074079</v>
      </c>
      <c r="D24" s="6">
        <f>RTD("fxbluelabs.excelrtd",,$D$1,CONCATENATE("@ema,",A24,",",$K$1,",",$H$1,",",$D$5,",",$N$1))</f>
        <v>1.073477</v>
      </c>
      <c r="E24" s="6">
        <f>RTD("fxbluelabs.excelrtd",,$D$1,CONCATENATE("@ema,",A24,",",$K$1,",",$H$1,",",$E$5,",",$N$1))</f>
        <v>1.072797</v>
      </c>
      <c r="G24" s="7"/>
      <c r="H24" s="7"/>
      <c r="I24" s="7"/>
      <c r="J24" s="7"/>
      <c r="K24" s="13"/>
      <c r="L24" s="6" t="str">
        <f t="shared" si="0"/>
        <v>Long</v>
      </c>
      <c r="M24" s="13"/>
      <c r="P24" s="2"/>
      <c r="Q24" s="1"/>
    </row>
    <row r="25" spans="1:17" x14ac:dyDescent="0.45">
      <c r="A25" s="8" t="s">
        <v>19</v>
      </c>
      <c r="B25" s="14"/>
      <c r="C25" s="6">
        <f>RTD("fxbluelabs.excelrtd",,$D$1,CONCATENATE("@ema,",A25,",",$K$1,",",$H$1,",",$C$5,",",$N$1))</f>
        <v>0.69076099999999996</v>
      </c>
      <c r="D25" s="6">
        <f>RTD("fxbluelabs.excelrtd",,$D$1,CONCATENATE("@ema,",A25,",",$K$1,",",$H$1,",",$D$5,",",$N$1))</f>
        <v>0.69035400000000002</v>
      </c>
      <c r="E25" s="6">
        <f>RTD("fxbluelabs.excelrtd",,$D$1,CONCATENATE("@ema,",A25,",",$K$1,",",$H$1,",",$E$5,",",$N$1))</f>
        <v>0.69012200000000001</v>
      </c>
      <c r="G25" s="7"/>
      <c r="H25" s="7"/>
      <c r="I25" s="7"/>
      <c r="J25" s="7"/>
      <c r="K25" s="13"/>
      <c r="L25" s="6" t="str">
        <f t="shared" si="0"/>
        <v>Long</v>
      </c>
      <c r="M25" s="13"/>
      <c r="P25" s="2"/>
      <c r="Q25" s="1"/>
    </row>
    <row r="26" spans="1:17" x14ac:dyDescent="0.45">
      <c r="A26" s="8" t="s">
        <v>20</v>
      </c>
      <c r="B26" s="14"/>
      <c r="C26" s="6">
        <f>RTD("fxbluelabs.excelrtd",,$D$1,CONCATENATE("@ema,",A26,",",$K$1,",",$H$1,",",$C$5,",",$N$1))</f>
        <v>0.98477000000000003</v>
      </c>
      <c r="D26" s="6">
        <f>RTD("fxbluelabs.excelrtd",,$D$1,CONCATENATE("@ema,",A26,",",$K$1,",",$H$1,",",$D$5,",",$N$1))</f>
        <v>0.98436900000000005</v>
      </c>
      <c r="E26" s="6">
        <f>RTD("fxbluelabs.excelrtd",,$D$1,CONCATENATE("@ema,",A26,",",$K$1,",",$H$1,",",$E$5,",",$N$1))</f>
        <v>0.98391899999999999</v>
      </c>
      <c r="G26" s="7"/>
      <c r="H26" s="7"/>
      <c r="I26" s="7"/>
      <c r="J26" s="7"/>
      <c r="K26" s="13"/>
      <c r="L26" s="6" t="str">
        <f t="shared" si="0"/>
        <v>Long</v>
      </c>
      <c r="M26" s="13"/>
      <c r="P26" s="2"/>
      <c r="Q26" s="1"/>
    </row>
    <row r="27" spans="1:17" x14ac:dyDescent="0.45">
      <c r="A27" s="8" t="s">
        <v>21</v>
      </c>
      <c r="B27" s="14"/>
      <c r="C27" s="6">
        <f>RTD("fxbluelabs.excelrtd",,$D$1,CONCATENATE("@ema,",A27,",",$K$1,",",$H$1,",",$C$5,",",$N$1))</f>
        <v>81.287863000000002</v>
      </c>
      <c r="D27" s="6">
        <f>RTD("fxbluelabs.excelrtd",,$D$1,CONCATENATE("@ema,",A27,",",$K$1,",",$H$1,",",$D$5,",",$N$1))</f>
        <v>81.223864000000006</v>
      </c>
      <c r="E27" s="6">
        <f>RTD("fxbluelabs.excelrtd",,$D$1,CONCATENATE("@ema,",A27,",",$K$1,",",$H$1,",",$E$5,",",$N$1))</f>
        <v>81.167564999999996</v>
      </c>
      <c r="G27" s="7"/>
      <c r="H27" s="7"/>
      <c r="I27" s="7"/>
      <c r="J27" s="7"/>
      <c r="K27" s="13"/>
      <c r="L27" s="6" t="str">
        <f t="shared" si="0"/>
        <v>Long</v>
      </c>
      <c r="M27" s="13"/>
      <c r="P27" s="2"/>
      <c r="Q27" s="1"/>
    </row>
    <row r="28" spans="1:17" x14ac:dyDescent="0.45">
      <c r="A28" s="8" t="s">
        <v>22</v>
      </c>
      <c r="B28" s="14"/>
      <c r="C28" s="6">
        <f>RTD("fxbluelabs.excelrtd",,$D$1,CONCATENATE("@ema,",A28,",",$K$1,",",$H$1,",",$C$5,",",$N$1))</f>
        <v>82.542800999999997</v>
      </c>
      <c r="D28" s="6">
        <f>RTD("fxbluelabs.excelrtd",,$D$1,CONCATENATE("@ema,",A28,",",$K$1,",",$H$1,",",$D$5,",",$N$1))</f>
        <v>82.511229</v>
      </c>
      <c r="E28" s="6">
        <f>RTD("fxbluelabs.excelrtd",,$D$1,CONCATENATE("@ema,",A28,",",$K$1,",",$H$1,",",$E$5,",",$N$1))</f>
        <v>82.491337999999999</v>
      </c>
      <c r="G28" s="7"/>
      <c r="H28" s="7"/>
      <c r="I28" s="7"/>
      <c r="J28" s="7"/>
      <c r="K28" s="13"/>
      <c r="L28" s="6" t="str">
        <f t="shared" si="0"/>
        <v>Long</v>
      </c>
      <c r="M28" s="13"/>
      <c r="P28" s="2"/>
      <c r="Q28" s="1"/>
    </row>
    <row r="29" spans="1:17" x14ac:dyDescent="0.45">
      <c r="A29" s="8" t="s">
        <v>23</v>
      </c>
      <c r="B29" s="14"/>
      <c r="C29" s="6">
        <f>RTD("fxbluelabs.excelrtd",,$D$1,CONCATENATE("@ema,",A29,",",$K$1,",",$H$1,",",$C$5,",",$N$1))</f>
        <v>0.70142499999999997</v>
      </c>
      <c r="D29" s="6">
        <f>RTD("fxbluelabs.excelrtd",,$D$1,CONCATENATE("@ema,",A29,",",$K$1,",",$H$1,",",$D$5,",",$N$1))</f>
        <v>0.701295</v>
      </c>
      <c r="E29" s="6">
        <f>RTD("fxbluelabs.excelrtd",,$D$1,CONCATENATE("@ema,",A29,",",$K$1,",",$H$1,",",$E$5,",",$N$1))</f>
        <v>0.70137700000000003</v>
      </c>
      <c r="G29" s="7"/>
      <c r="H29" s="7"/>
      <c r="I29" s="7"/>
      <c r="J29" s="7"/>
      <c r="K29" s="13"/>
      <c r="L29" s="6" t="str">
        <f t="shared" si="0"/>
        <v xml:space="preserve">Wait </v>
      </c>
      <c r="M29" s="13"/>
      <c r="P29" s="2"/>
      <c r="Q29" s="1"/>
    </row>
    <row r="30" spans="1:17" x14ac:dyDescent="0.45">
      <c r="A30" s="8" t="s">
        <v>24</v>
      </c>
      <c r="B30" s="14"/>
      <c r="C30" s="6">
        <f>RTD("fxbluelabs.excelrtd",,$D$1,CONCATENATE("@ema,",A30,",",$K$1,",",$H$1,",",$C$5,",",$N$1))</f>
        <v>75.679030999999995</v>
      </c>
      <c r="D30" s="6">
        <f>RTD("fxbluelabs.excelrtd",,$D$1,CONCATENATE("@ema,",A30,",",$K$1,",",$H$1,",",$D$5,",",$N$1))</f>
        <v>75.661320000000003</v>
      </c>
      <c r="E30" s="6">
        <f>RTD("fxbluelabs.excelrtd",,$D$1,CONCATENATE("@ema,",A30,",",$K$1,",",$H$1,",",$E$5,",",$N$1))</f>
        <v>75.656379999999999</v>
      </c>
      <c r="G30" s="7"/>
      <c r="H30" s="7"/>
      <c r="I30" s="7"/>
      <c r="J30" s="7"/>
      <c r="K30" s="13"/>
      <c r="L30" s="6" t="str">
        <f t="shared" si="0"/>
        <v>Long</v>
      </c>
      <c r="M30" s="13"/>
      <c r="P30" s="2"/>
      <c r="Q30" s="1"/>
    </row>
    <row r="31" spans="1:17" x14ac:dyDescent="0.45">
      <c r="A31" s="8" t="s">
        <v>25</v>
      </c>
      <c r="B31" s="14"/>
      <c r="C31" s="6">
        <f>RTD("fxbluelabs.excelrtd",,$D$1,CONCATENATE("@ema,",A31,",",$K$1,",",$H$1,",",$C$5,",",$N$1))</f>
        <v>0.64309899999999998</v>
      </c>
      <c r="D31" s="6">
        <f>RTD("fxbluelabs.excelrtd",,$D$1,CONCATENATE("@ema,",A31,",",$K$1,",",$H$1,",",$D$5,",",$N$1))</f>
        <v>0.64307400000000003</v>
      </c>
      <c r="E31" s="6">
        <f>RTD("fxbluelabs.excelrtd",,$D$1,CONCATENATE("@ema,",A31,",",$K$1,",",$H$1,",",$E$5,",",$N$1))</f>
        <v>0.64326099999999997</v>
      </c>
      <c r="G31" s="7"/>
      <c r="H31" s="7"/>
      <c r="I31" s="7"/>
      <c r="J31" s="7"/>
      <c r="K31" s="13"/>
      <c r="L31" s="6" t="str">
        <f t="shared" si="0"/>
        <v xml:space="preserve">Wait </v>
      </c>
      <c r="M31" s="13"/>
      <c r="P31" s="2"/>
      <c r="Q31" s="1"/>
    </row>
    <row r="32" spans="1:17" x14ac:dyDescent="0.45">
      <c r="A32" s="8" t="s">
        <v>26</v>
      </c>
      <c r="B32" s="14"/>
      <c r="C32" s="6">
        <f>RTD("fxbluelabs.excelrtd",,$D$1,CONCATENATE("@ema,",A32,",",$K$1,",",$H$1,",",$C$5,",",$N$1))</f>
        <v>0.91681800000000002</v>
      </c>
      <c r="D32" s="6">
        <f>RTD("fxbluelabs.excelrtd",,$D$1,CONCATENATE("@ema,",A32,",",$K$1,",",$H$1,",",$D$5,",",$N$1))</f>
        <v>0.91695300000000002</v>
      </c>
      <c r="E32" s="6">
        <f>RTD("fxbluelabs.excelrtd",,$D$1,CONCATENATE("@ema,",A32,",",$K$1,",",$H$1,",",$E$5,",",$N$1))</f>
        <v>0.91711100000000001</v>
      </c>
      <c r="G32" s="7"/>
      <c r="H32" s="7"/>
      <c r="I32" s="7"/>
      <c r="J32" s="7"/>
      <c r="K32" s="13"/>
      <c r="L32" s="6" t="str">
        <f t="shared" si="0"/>
        <v>Short</v>
      </c>
      <c r="M32" s="13"/>
      <c r="P32" s="2"/>
      <c r="Q32" s="1"/>
    </row>
    <row r="33" spans="1:22" x14ac:dyDescent="0.45">
      <c r="A33" s="8" t="s">
        <v>27</v>
      </c>
      <c r="B33" s="14"/>
      <c r="C33" s="6">
        <f>RTD("fxbluelabs.excelrtd",,$D$1,CONCATENATE("@ema,",A33,",",$K$1,",",$H$1,",",$C$5,",",$N$1))</f>
        <v>0.72125300000000003</v>
      </c>
      <c r="D33" s="6">
        <f>RTD("fxbluelabs.excelrtd",,$D$1,CONCATENATE("@ema,",A33,",",$K$1,",",$H$1,",",$D$5,",",$N$1))</f>
        <v>0.72141900000000003</v>
      </c>
      <c r="E33" s="6">
        <f>RTD("fxbluelabs.excelrtd",,$D$1,CONCATENATE("@ema,",A33,",",$K$1,",",$H$1,",",$E$5,",",$N$1))</f>
        <v>0.72157899999999997</v>
      </c>
      <c r="G33" s="7"/>
      <c r="H33" s="7"/>
      <c r="I33" s="7"/>
      <c r="J33" s="7"/>
      <c r="K33" s="13"/>
      <c r="L33" s="6" t="str">
        <f t="shared" si="0"/>
        <v>Short</v>
      </c>
      <c r="M33" s="13"/>
      <c r="P33" s="2"/>
      <c r="Q33" s="1"/>
    </row>
    <row r="34" spans="1:22" x14ac:dyDescent="0.45">
      <c r="A34" s="8" t="s">
        <v>28</v>
      </c>
      <c r="B34" s="14"/>
      <c r="C34" s="6">
        <f>RTD("fxbluelabs.excelrtd",,$D$1,CONCATENATE("@ema,",A34,",",$K$1,",",$H$1,",",$C$5,",",$N$1))</f>
        <v>117.67209800000001</v>
      </c>
      <c r="D34" s="6">
        <f>RTD("fxbluelabs.excelrtd",,$D$1,CONCATENATE("@ema,",A34,",",$K$1,",",$H$1,",",$D$5,",",$N$1))</f>
        <v>117.648798</v>
      </c>
      <c r="E34" s="6">
        <f>RTD("fxbluelabs.excelrtd",,$D$1,CONCATENATE("@ema,",A34,",",$K$1,",",$H$1,",",$E$5,",",$N$1))</f>
        <v>117.60707600000001</v>
      </c>
      <c r="G34" s="7"/>
      <c r="H34" s="7"/>
      <c r="I34" s="7"/>
      <c r="J34" s="7"/>
      <c r="K34" s="13"/>
      <c r="L34" s="6" t="str">
        <f t="shared" si="0"/>
        <v>Long</v>
      </c>
      <c r="M34" s="13"/>
      <c r="P34" s="2"/>
      <c r="Q34" s="1"/>
    </row>
    <row r="35" spans="1:22" x14ac:dyDescent="0.45">
      <c r="A35" s="8" t="s">
        <v>33</v>
      </c>
      <c r="C35" s="6">
        <f>RTD("fxbluelabs.excelrtd",,$D$1,CONCATENATE("@ema,",A35,",",$K$1,",",$H$1,",",$C$5,",",$N$1))</f>
        <v>1822.107481</v>
      </c>
      <c r="D35" s="6">
        <f>RTD("fxbluelabs.excelrtd",,$D$1,CONCATENATE("@ema,",A35,",",$K$1,",",$H$1,",",$D$5,",",$N$1))</f>
        <v>1824.759137</v>
      </c>
      <c r="E35" s="6">
        <f>RTD("fxbluelabs.excelrtd",,$D$1,CONCATENATE("@ema,",A35,",",$K$1,",",$H$1,",",$E$5,",",$N$1))</f>
        <v>1827.025854</v>
      </c>
      <c r="G35" s="7"/>
      <c r="H35" s="7"/>
      <c r="I35" s="7"/>
      <c r="J35" s="7"/>
      <c r="K35" s="13"/>
      <c r="L35" s="6" t="str">
        <f t="shared" si="0"/>
        <v>Short</v>
      </c>
      <c r="M35" s="13"/>
    </row>
    <row r="36" spans="1:22" x14ac:dyDescent="0.45">
      <c r="A36" s="31" t="s">
        <v>46</v>
      </c>
      <c r="B36" s="32"/>
      <c r="C36" s="30">
        <f>RTD("fxbluelabs.excelrtd",,$D$1,CONCATENATE("@ema,",A36,",",$K$1,",",$H$1,",",$C$5,",",$N$1))</f>
        <v>47445.852456000001</v>
      </c>
      <c r="D36" s="30">
        <f>RTD("fxbluelabs.excelrtd",,$D$1,CONCATENATE("@ema,",A36,",",$K$1,",",$H$1,",",$D$5,",",$N$1))</f>
        <v>47218.265694000002</v>
      </c>
      <c r="E36" s="30">
        <f>RTD("fxbluelabs.excelrtd",,$D$1,CONCATENATE("@ema,",A36,",",$K$1,",",$H$1,",",$E$5,",",$N$1))</f>
        <v>46892.821856000002</v>
      </c>
      <c r="F36" s="27"/>
      <c r="G36" s="33"/>
      <c r="H36" s="33"/>
      <c r="I36" s="33"/>
      <c r="J36" s="33"/>
      <c r="K36" s="27"/>
      <c r="L36" s="30" t="str">
        <f t="shared" si="0"/>
        <v>Long</v>
      </c>
      <c r="M36" s="27"/>
    </row>
    <row r="37" spans="1:22" x14ac:dyDescent="0.45">
      <c r="A37" s="31" t="s">
        <v>47</v>
      </c>
      <c r="B37" s="32"/>
      <c r="C37" s="30">
        <f>RTD("fxbluelabs.excelrtd",,$D$1,CONCATENATE("@ema,",A37,",",$K$1,",",$H$1,",",$C$5,",",$N$1))</f>
        <v>0.56864400000000004</v>
      </c>
      <c r="D37" s="30">
        <f>RTD("fxbluelabs.excelrtd",,$D$1,CONCATENATE("@ema,",A37,",",$K$1,",",$H$1,",",$D$5,",",$N$1))</f>
        <v>0.55589</v>
      </c>
      <c r="E37" s="30">
        <f>RTD("fxbluelabs.excelrtd",,$D$1,CONCATENATE("@ema,",A37,",",$K$1,",",$H$1,",",$E$5,",",$N$1))</f>
        <v>0.54322099999999995</v>
      </c>
      <c r="F37" s="27"/>
      <c r="G37" s="33"/>
      <c r="H37" s="33"/>
      <c r="I37" s="33"/>
      <c r="J37" s="33"/>
      <c r="K37" s="27"/>
      <c r="L37" s="30" t="str">
        <f t="shared" si="0"/>
        <v>Long</v>
      </c>
      <c r="M37" s="27"/>
    </row>
    <row r="38" spans="1:22" x14ac:dyDescent="0.45">
      <c r="A38" s="28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</row>
    <row r="39" spans="1:22" x14ac:dyDescent="0.45">
      <c r="A39" s="28"/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</row>
    <row r="40" spans="1:22" x14ac:dyDescent="0.45">
      <c r="A40" s="28"/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</row>
    <row r="41" spans="1:22" x14ac:dyDescent="0.45">
      <c r="A41" s="28"/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</row>
    <row r="42" spans="1:22" x14ac:dyDescent="0.45">
      <c r="A42" s="28"/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</row>
    <row r="43" spans="1:22" x14ac:dyDescent="0.45">
      <c r="A43" s="28"/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</row>
    <row r="44" spans="1:22" x14ac:dyDescent="0.45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</row>
    <row r="45" spans="1:22" x14ac:dyDescent="0.45">
      <c r="A45" s="28"/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</row>
    <row r="46" spans="1:22" x14ac:dyDescent="0.45">
      <c r="A46" s="28"/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</row>
    <row r="47" spans="1:22" x14ac:dyDescent="0.45">
      <c r="A47" s="28"/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</row>
    <row r="48" spans="1:22" x14ac:dyDescent="0.45">
      <c r="A48" s="28"/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</row>
    <row r="49" spans="1:22" x14ac:dyDescent="0.45">
      <c r="A49" s="28"/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</row>
    <row r="50" spans="1:22" x14ac:dyDescent="0.45">
      <c r="A50" s="28"/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</row>
    <row r="51" spans="1:22" x14ac:dyDescent="0.45">
      <c r="A51" s="28"/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</row>
    <row r="52" spans="1:22" x14ac:dyDescent="0.45">
      <c r="A52" s="28"/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</row>
    <row r="53" spans="1:22" x14ac:dyDescent="0.45">
      <c r="A53" s="28"/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</row>
    <row r="54" spans="1:22" x14ac:dyDescent="0.45">
      <c r="A54" s="28"/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</row>
    <row r="55" spans="1:22" x14ac:dyDescent="0.45">
      <c r="A55" s="28"/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</row>
    <row r="56" spans="1:22" x14ac:dyDescent="0.45">
      <c r="A56" s="28"/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</row>
    <row r="57" spans="1:22" x14ac:dyDescent="0.45">
      <c r="A57" s="28"/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</row>
    <row r="58" spans="1:22" x14ac:dyDescent="0.45">
      <c r="A58" s="28"/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</row>
    <row r="59" spans="1:22" x14ac:dyDescent="0.45">
      <c r="A59" s="28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</row>
    <row r="60" spans="1:22" x14ac:dyDescent="0.45">
      <c r="A60" s="28"/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</row>
    <row r="61" spans="1:22" x14ac:dyDescent="0.45">
      <c r="A61" s="28"/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</row>
    <row r="62" spans="1:22" x14ac:dyDescent="0.45">
      <c r="A62" s="28"/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</row>
    <row r="63" spans="1:22" x14ac:dyDescent="0.45">
      <c r="A63" s="28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</row>
    <row r="64" spans="1:22" x14ac:dyDescent="0.45">
      <c r="A64" s="28"/>
      <c r="B64" s="28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</row>
    <row r="65" spans="1:22" x14ac:dyDescent="0.45">
      <c r="A65" s="28"/>
      <c r="B65" s="28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</row>
    <row r="66" spans="1:22" x14ac:dyDescent="0.45">
      <c r="A66" s="28"/>
      <c r="B66" s="28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</row>
    <row r="67" spans="1:22" x14ac:dyDescent="0.45">
      <c r="A67" s="28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</row>
    <row r="68" spans="1:22" x14ac:dyDescent="0.45">
      <c r="A68" s="28"/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</row>
  </sheetData>
  <mergeCells count="4">
    <mergeCell ref="A1:C1"/>
    <mergeCell ref="E1:G1"/>
    <mergeCell ref="I1:J1"/>
    <mergeCell ref="L1:M1"/>
  </mergeCells>
  <conditionalFormatting sqref="L7:L37">
    <cfRule type="cellIs" dxfId="5" priority="29" operator="equal">
      <formula>"Short"</formula>
    </cfRule>
    <cfRule type="cellIs" dxfId="4" priority="31" operator="equal">
      <formula>"Long"</formula>
    </cfRule>
  </conditionalFormatting>
  <conditionalFormatting sqref="L7:L37">
    <cfRule type="cellIs" dxfId="3" priority="30" operator="notEqual">
      <formula>"Long"</formula>
    </cfRule>
  </conditionalFormatting>
  <dataValidations count="1">
    <dataValidation allowBlank="1" showInputMessage="1" showErrorMessage="1" sqref="A1" xr:uid="{CA46C12E-5315-4D98-9F9F-AD4EB92F2CEF}"/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24AE71-10B8-4530-943D-9665E11901F3}">
  <sheetPr codeName="Sheet6"/>
  <dimension ref="A1:V90"/>
  <sheetViews>
    <sheetView zoomScale="80" zoomScaleNormal="80" workbookViewId="0">
      <selection activeCell="G2" sqref="G2:J37"/>
    </sheetView>
  </sheetViews>
  <sheetFormatPr defaultRowHeight="14.25" x14ac:dyDescent="0.45"/>
  <cols>
    <col min="1" max="1" width="10.73046875" customWidth="1"/>
    <col min="2" max="2" width="1.59765625" style="13" customWidth="1"/>
    <col min="3" max="3" width="9.86328125" bestFit="1" customWidth="1"/>
    <col min="4" max="4" width="10.265625" customWidth="1"/>
    <col min="5" max="5" width="11.3984375" customWidth="1"/>
    <col min="6" max="6" width="1.73046875" style="13" customWidth="1"/>
    <col min="7" max="10" width="11.3984375" customWidth="1"/>
    <col min="11" max="11" width="5.59765625" customWidth="1"/>
    <col min="12" max="12" width="11.3984375" customWidth="1"/>
    <col min="13" max="13" width="2" customWidth="1"/>
    <col min="14" max="14" width="13.73046875" customWidth="1"/>
    <col min="15" max="15" width="7" customWidth="1"/>
    <col min="18" max="18" width="21.3984375" customWidth="1"/>
    <col min="19" max="19" width="14" bestFit="1" customWidth="1"/>
    <col min="20" max="20" width="12" customWidth="1"/>
    <col min="21" max="21" width="18" customWidth="1"/>
    <col min="22" max="22" width="14" bestFit="1" customWidth="1"/>
    <col min="23" max="24" width="17.1328125" bestFit="1" customWidth="1"/>
    <col min="35" max="35" width="10.86328125" customWidth="1"/>
    <col min="38" max="38" width="22.59765625" customWidth="1"/>
  </cols>
  <sheetData>
    <row r="1" spans="1:17" ht="56.25" customHeight="1" thickTop="1" thickBot="1" x14ac:dyDescent="0.5">
      <c r="A1" s="45" t="s">
        <v>29</v>
      </c>
      <c r="B1" s="46"/>
      <c r="C1" s="46"/>
      <c r="D1" s="16">
        <f>Dashboard!E1</f>
        <v>31011134</v>
      </c>
      <c r="E1" s="47" t="s">
        <v>32</v>
      </c>
      <c r="F1" s="48"/>
      <c r="G1" s="48"/>
      <c r="H1" s="3" t="s">
        <v>0</v>
      </c>
      <c r="I1" s="47" t="s">
        <v>30</v>
      </c>
      <c r="J1" s="48"/>
      <c r="K1" s="3" t="s">
        <v>42</v>
      </c>
      <c r="L1" s="47" t="s">
        <v>31</v>
      </c>
      <c r="M1" s="48"/>
      <c r="N1" s="3">
        <v>0</v>
      </c>
    </row>
    <row r="2" spans="1:17" ht="14.65" thickTop="1" x14ac:dyDescent="0.45">
      <c r="K2" s="13"/>
      <c r="M2" s="13"/>
    </row>
    <row r="3" spans="1:17" ht="15.75" x14ac:dyDescent="0.45">
      <c r="K3" s="13"/>
      <c r="M3" s="12"/>
    </row>
    <row r="4" spans="1:17" ht="16.149999999999999" thickBot="1" x14ac:dyDescent="0.5">
      <c r="C4" s="5" t="s">
        <v>35</v>
      </c>
      <c r="D4" s="5" t="s">
        <v>35</v>
      </c>
      <c r="E4" s="5" t="s">
        <v>35</v>
      </c>
      <c r="G4" s="5"/>
      <c r="H4" s="5"/>
      <c r="I4" s="5"/>
      <c r="J4" s="5"/>
      <c r="K4" s="13"/>
      <c r="L4" s="9" t="s">
        <v>36</v>
      </c>
      <c r="M4" s="13"/>
    </row>
    <row r="5" spans="1:17" ht="16.5" thickTop="1" thickBot="1" x14ac:dyDescent="0.5">
      <c r="C5" s="4">
        <v>20</v>
      </c>
      <c r="D5" s="4">
        <v>34</v>
      </c>
      <c r="E5" s="4">
        <v>50</v>
      </c>
      <c r="G5" s="4"/>
      <c r="H5" s="4"/>
      <c r="I5" s="4"/>
      <c r="J5" s="4"/>
      <c r="K5" s="13"/>
      <c r="M5" s="13"/>
    </row>
    <row r="6" spans="1:17" ht="16.149999999999999" thickTop="1" x14ac:dyDescent="0.45">
      <c r="G6" s="5"/>
      <c r="H6" s="5"/>
      <c r="I6" s="5"/>
      <c r="J6" s="5"/>
      <c r="K6" s="13"/>
      <c r="M6" s="13"/>
    </row>
    <row r="7" spans="1:17" x14ac:dyDescent="0.45">
      <c r="A7" s="8" t="s">
        <v>1</v>
      </c>
      <c r="B7" s="14"/>
      <c r="C7" s="6">
        <f>RTD("fxbluelabs.excelrtd",,$D$1,CONCATENATE("@ema,",A7,",",$K$1,",",$H$1,",",$C$5,",",$N$1))</f>
        <v>1.211605</v>
      </c>
      <c r="D7" s="6">
        <f>RTD("fxbluelabs.excelrtd",,$D$1,CONCATENATE("@ema,",A7,",",$K$1,",",$H$1,",",$D$5,",",$N$1))</f>
        <v>1.2116169999999999</v>
      </c>
      <c r="E7" s="6">
        <f>RTD("fxbluelabs.excelrtd",,$D$1,CONCATENATE("@ema,",A7,",",$K$1,",",$H$1,",",$E$5,",",$N$1))</f>
        <v>1.2117279999999999</v>
      </c>
      <c r="G7" s="7"/>
      <c r="H7" s="7"/>
      <c r="I7" s="7"/>
      <c r="J7" s="7"/>
      <c r="K7" s="13"/>
      <c r="L7" s="6" t="str">
        <f>IF((AND(C7&gt;D7, D7&gt;E7)), "Long", IF((AND(C7&lt;D7, D7&lt;E7)), "Short", "Wait "))</f>
        <v>Short</v>
      </c>
      <c r="M7" s="13"/>
      <c r="P7" s="2"/>
      <c r="Q7" s="1"/>
    </row>
    <row r="8" spans="1:17" x14ac:dyDescent="0.45">
      <c r="A8" s="8" t="s">
        <v>2</v>
      </c>
      <c r="B8" s="14"/>
      <c r="C8" s="6">
        <f>RTD("fxbluelabs.excelrtd",,$D$1,CONCATENATE("@ema,",A8,",",$K$1,",",$H$1,",",$C$5,",",$N$1))</f>
        <v>0.87551000000000001</v>
      </c>
      <c r="D8" s="6">
        <f>RTD("fxbluelabs.excelrtd",,$D$1,CONCATENATE("@ema,",A8,",",$K$1,",",$H$1,",",$D$5,",",$N$1))</f>
        <v>0.87611799999999995</v>
      </c>
      <c r="E8" s="6">
        <f>RTD("fxbluelabs.excelrtd",,$D$1,CONCATENATE("@ema,",A8,",",$K$1,",",$H$1,",",$E$5,",",$N$1))</f>
        <v>0.876502</v>
      </c>
      <c r="G8" s="7"/>
      <c r="H8" s="7"/>
      <c r="I8" s="7"/>
      <c r="J8" s="7"/>
      <c r="K8" s="13"/>
      <c r="L8" s="6" t="str">
        <f t="shared" ref="L8:L37" si="0">IF((AND(C8&gt;D8, D8&gt;E8)), "Long", IF((AND(C8&lt;D8, D8&lt;E8)), "Short", "Wait "))</f>
        <v>Short</v>
      </c>
      <c r="M8" s="13"/>
      <c r="P8" s="2"/>
      <c r="Q8" s="1"/>
    </row>
    <row r="9" spans="1:17" x14ac:dyDescent="0.45">
      <c r="A9" s="8" t="s">
        <v>3</v>
      </c>
      <c r="B9" s="14"/>
      <c r="C9" s="6">
        <f>RTD("fxbluelabs.excelrtd",,$D$1,CONCATENATE("@ema,",A9,",",$K$1,",",$H$1,",",$C$5,",",$N$1))</f>
        <v>127.170134</v>
      </c>
      <c r="D9" s="6">
        <f>RTD("fxbluelabs.excelrtd",,$D$1,CONCATENATE("@ema,",A9,",",$K$1,",",$H$1,",",$D$5,",",$N$1))</f>
        <v>127.148269</v>
      </c>
      <c r="E9" s="6">
        <f>RTD("fxbluelabs.excelrtd",,$D$1,CONCATENATE("@ema,",A9,",",$K$1,",",$H$1,",",$E$5,",",$N$1))</f>
        <v>127.122879</v>
      </c>
      <c r="G9" s="7"/>
      <c r="H9" s="7"/>
      <c r="I9" s="7"/>
      <c r="J9" s="7"/>
      <c r="K9" s="13"/>
      <c r="L9" s="6" t="str">
        <f t="shared" si="0"/>
        <v>Long</v>
      </c>
      <c r="M9" s="13"/>
      <c r="P9" s="2"/>
      <c r="Q9" s="1"/>
    </row>
    <row r="10" spans="1:17" x14ac:dyDescent="0.45">
      <c r="A10" s="8" t="s">
        <v>4</v>
      </c>
      <c r="B10" s="14"/>
      <c r="C10" s="6">
        <f>RTD("fxbluelabs.excelrtd",,$D$1,CONCATENATE("@ema,",A10,",",$K$1,",",$H$1,",",$C$5,",",$N$1))</f>
        <v>1.5631390000000001</v>
      </c>
      <c r="D10" s="6">
        <f>RTD("fxbluelabs.excelrtd",,$D$1,CONCATENATE("@ema,",A10,",",$K$1,",",$H$1,",",$D$5,",",$N$1))</f>
        <v>1.563839</v>
      </c>
      <c r="E10" s="6">
        <f>RTD("fxbluelabs.excelrtd",,$D$1,CONCATENATE("@ema,",A10,",",$K$1,",",$H$1,",",$E$5,",",$N$1))</f>
        <v>1.564316</v>
      </c>
      <c r="G10" s="7"/>
      <c r="H10" s="7"/>
      <c r="I10" s="7"/>
      <c r="J10" s="7"/>
      <c r="K10" s="13"/>
      <c r="L10" s="6" t="str">
        <f t="shared" si="0"/>
        <v>Short</v>
      </c>
      <c r="M10" s="13"/>
      <c r="P10" s="2"/>
      <c r="Q10" s="1"/>
    </row>
    <row r="11" spans="1:17" x14ac:dyDescent="0.45">
      <c r="A11" s="8" t="s">
        <v>5</v>
      </c>
      <c r="B11" s="14"/>
      <c r="C11" s="6">
        <f>RTD("fxbluelabs.excelrtd",,$D$1,CONCATENATE("@ema,",A11,",",$K$1,",",$H$1,",",$C$5,",",$N$1))</f>
        <v>1.539739</v>
      </c>
      <c r="D11" s="6">
        <f>RTD("fxbluelabs.excelrtd",,$D$1,CONCATENATE("@ema,",A11,",",$K$1,",",$H$1,",",$D$5,",",$N$1))</f>
        <v>1.5401959999999999</v>
      </c>
      <c r="E11" s="6">
        <f>RTD("fxbluelabs.excelrtd",,$D$1,CONCATENATE("@ema,",A11,",",$K$1,",",$H$1,",",$E$5,",",$N$1))</f>
        <v>1.5403389999999999</v>
      </c>
      <c r="G11" s="7"/>
      <c r="H11" s="7"/>
      <c r="I11" s="7"/>
      <c r="J11" s="7"/>
      <c r="K11" s="13"/>
      <c r="L11" s="6" t="str">
        <f t="shared" si="0"/>
        <v>Short</v>
      </c>
      <c r="M11" s="13"/>
      <c r="P11" s="2"/>
      <c r="Q11" s="1"/>
    </row>
    <row r="12" spans="1:17" x14ac:dyDescent="0.45">
      <c r="A12" s="8" t="s">
        <v>6</v>
      </c>
      <c r="B12" s="14"/>
      <c r="C12" s="6">
        <f>RTD("fxbluelabs.excelrtd",,$D$1,CONCATENATE("@ema,",A12,",",$K$1,",",$H$1,",",$C$5,",",$N$1))</f>
        <v>1.6795880000000001</v>
      </c>
      <c r="D12" s="6">
        <f>RTD("fxbluelabs.excelrtd",,$D$1,CONCATENATE("@ema,",A12,",",$K$1,",",$H$1,",",$D$5,",",$N$1))</f>
        <v>1.6799269999999999</v>
      </c>
      <c r="E12" s="6">
        <f>RTD("fxbluelabs.excelrtd",,$D$1,CONCATENATE("@ema,",A12,",",$K$1,",",$H$1,",",$E$5,",",$N$1))</f>
        <v>1.6799029999999999</v>
      </c>
      <c r="G12" s="7"/>
      <c r="H12" s="7"/>
      <c r="I12" s="7"/>
      <c r="J12" s="7"/>
      <c r="K12" s="13"/>
      <c r="L12" s="6" t="str">
        <f t="shared" si="0"/>
        <v xml:space="preserve">Wait </v>
      </c>
      <c r="M12" s="13"/>
      <c r="P12" s="2"/>
      <c r="Q12" s="1"/>
    </row>
    <row r="13" spans="1:17" x14ac:dyDescent="0.45">
      <c r="A13" s="8" t="s">
        <v>7</v>
      </c>
      <c r="B13" s="14"/>
      <c r="C13" s="6">
        <f>RTD("fxbluelabs.excelrtd",,$D$1,CONCATENATE("@ema,",A13,",",$K$1,",",$H$1,",",$C$5,",",$N$1))</f>
        <v>1.0805910000000001</v>
      </c>
      <c r="D13" s="6">
        <f>RTD("fxbluelabs.excelrtd",,$D$1,CONCATENATE("@ema,",A13,",",$K$1,",",$H$1,",",$D$5,",",$N$1))</f>
        <v>1.0804020000000001</v>
      </c>
      <c r="E13" s="6">
        <f>RTD("fxbluelabs.excelrtd",,$D$1,CONCATENATE("@ema,",A13,",",$K$1,",",$H$1,",",$E$5,",",$N$1))</f>
        <v>1.080263</v>
      </c>
      <c r="G13" s="7"/>
      <c r="H13" s="7"/>
      <c r="I13" s="7"/>
      <c r="J13" s="7"/>
      <c r="K13" s="13"/>
      <c r="L13" s="6" t="str">
        <f t="shared" si="0"/>
        <v>Long</v>
      </c>
      <c r="M13" s="13"/>
      <c r="P13" s="2"/>
      <c r="Q13" s="1"/>
    </row>
    <row r="14" spans="1:17" x14ac:dyDescent="0.45">
      <c r="A14" s="8" t="s">
        <v>8</v>
      </c>
      <c r="B14" s="14"/>
      <c r="C14" s="6">
        <f>RTD("fxbluelabs.excelrtd",,$D$1,CONCATENATE("@ema,",A14,",",$K$1,",",$H$1,",",$C$5,",",$N$1))</f>
        <v>104.96071499999999</v>
      </c>
      <c r="D14" s="6">
        <f>RTD("fxbluelabs.excelrtd",,$D$1,CONCATENATE("@ema,",A14,",",$K$1,",",$H$1,",",$D$5,",",$N$1))</f>
        <v>104.941524</v>
      </c>
      <c r="E14" s="6">
        <f>RTD("fxbluelabs.excelrtd",,$D$1,CONCATENATE("@ema,",A14,",",$K$1,",",$H$1,",",$E$5,",",$N$1))</f>
        <v>104.910792</v>
      </c>
      <c r="G14" s="7"/>
      <c r="H14" s="7"/>
      <c r="I14" s="7"/>
      <c r="J14" s="7"/>
      <c r="K14" s="13"/>
      <c r="L14" s="6" t="str">
        <f t="shared" si="0"/>
        <v>Long</v>
      </c>
      <c r="M14" s="13"/>
      <c r="P14" s="2"/>
      <c r="Q14" s="1"/>
    </row>
    <row r="15" spans="1:17" x14ac:dyDescent="0.45">
      <c r="A15" s="8" t="s">
        <v>9</v>
      </c>
      <c r="B15" s="14"/>
      <c r="C15" s="6">
        <f>RTD("fxbluelabs.excelrtd",,$D$1,CONCATENATE("@ema,",A15,",",$K$1,",",$H$1,",",$C$5,",",$N$1))</f>
        <v>1.2708379999999999</v>
      </c>
      <c r="D15" s="6">
        <f>RTD("fxbluelabs.excelrtd",,$D$1,CONCATENATE("@ema,",A15,",",$K$1,",",$H$1,",",$D$5,",",$N$1))</f>
        <v>1.2712019999999999</v>
      </c>
      <c r="E15" s="6">
        <f>RTD("fxbluelabs.excelrtd",,$D$1,CONCATENATE("@ema,",A15,",",$K$1,",",$H$1,",",$E$5,",",$N$1))</f>
        <v>1.2712030000000001</v>
      </c>
      <c r="G15" s="7"/>
      <c r="H15" s="7"/>
      <c r="I15" s="7"/>
      <c r="J15" s="7"/>
      <c r="K15" s="13"/>
      <c r="L15" s="6" t="str">
        <f t="shared" si="0"/>
        <v>Short</v>
      </c>
      <c r="M15" s="13"/>
      <c r="P15" s="2"/>
      <c r="Q15" s="1"/>
    </row>
    <row r="16" spans="1:17" x14ac:dyDescent="0.45">
      <c r="A16" s="8" t="s">
        <v>10</v>
      </c>
      <c r="B16" s="14"/>
      <c r="C16" s="6">
        <f>RTD("fxbluelabs.excelrtd",,$D$1,CONCATENATE("@ema,",A16,",",$K$1,",",$H$1,",",$C$5,",",$N$1))</f>
        <v>0.891872</v>
      </c>
      <c r="D16" s="6">
        <f>RTD("fxbluelabs.excelrtd",,$D$1,CONCATENATE("@ema,",A16,",",$K$1,",",$H$1,",",$D$5,",",$N$1))</f>
        <v>0.89170499999999997</v>
      </c>
      <c r="E16" s="6">
        <f>RTD("fxbluelabs.excelrtd",,$D$1,CONCATENATE("@ema,",A16,",",$K$1,",",$H$1,",",$E$5,",",$N$1))</f>
        <v>0.89150799999999997</v>
      </c>
      <c r="G16" s="7"/>
      <c r="H16" s="7"/>
      <c r="I16" s="7"/>
      <c r="J16" s="7"/>
      <c r="K16" s="13"/>
      <c r="L16" s="6" t="str">
        <f t="shared" si="0"/>
        <v>Long</v>
      </c>
      <c r="M16" s="13"/>
      <c r="P16" s="2"/>
      <c r="Q16" s="1"/>
    </row>
    <row r="17" spans="1:17" x14ac:dyDescent="0.45">
      <c r="A17" s="8" t="s">
        <v>11</v>
      </c>
      <c r="B17" s="14"/>
      <c r="C17" s="6">
        <f>RTD("fxbluelabs.excelrtd",,$D$1,CONCATENATE("@ema,",A17,",",$K$1,",",$H$1,",",$C$5,",",$N$1))</f>
        <v>1.3838509999999999</v>
      </c>
      <c r="D17" s="6">
        <f>RTD("fxbluelabs.excelrtd",,$D$1,CONCATENATE("@ema,",A17,",",$K$1,",",$H$1,",",$D$5,",",$N$1))</f>
        <v>1.3829050000000001</v>
      </c>
      <c r="E17" s="6">
        <f>RTD("fxbluelabs.excelrtd",,$D$1,CONCATENATE("@ema,",A17,",",$K$1,",",$H$1,",",$E$5,",",$N$1))</f>
        <v>1.382425</v>
      </c>
      <c r="G17" s="7"/>
      <c r="H17" s="7"/>
      <c r="I17" s="7"/>
      <c r="J17" s="7"/>
      <c r="K17" s="13"/>
      <c r="L17" s="6" t="str">
        <f t="shared" si="0"/>
        <v>Long</v>
      </c>
      <c r="M17" s="13"/>
      <c r="P17" s="2"/>
      <c r="Q17" s="1"/>
    </row>
    <row r="18" spans="1:17" x14ac:dyDescent="0.45">
      <c r="A18" s="8" t="s">
        <v>12</v>
      </c>
      <c r="B18" s="14"/>
      <c r="C18" s="6">
        <f>RTD("fxbluelabs.excelrtd",,$D$1,CONCATENATE("@ema,",A18,",",$K$1,",",$H$1,",",$C$5,",",$N$1))</f>
        <v>1.7586280000000001</v>
      </c>
      <c r="D18" s="6">
        <f>RTD("fxbluelabs.excelrtd",,$D$1,CONCATENATE("@ema,",A18,",",$K$1,",",$H$1,",",$D$5,",",$N$1))</f>
        <v>1.757927</v>
      </c>
      <c r="E18" s="6">
        <f>RTD("fxbluelabs.excelrtd",,$D$1,CONCATENATE("@ema,",A18,",",$K$1,",",$H$1,",",$E$5,",",$N$1))</f>
        <v>1.7573190000000001</v>
      </c>
      <c r="G18" s="7"/>
      <c r="H18" s="7"/>
      <c r="I18" s="7"/>
      <c r="J18" s="7"/>
      <c r="K18" s="13"/>
      <c r="L18" s="6" t="str">
        <f t="shared" si="0"/>
        <v>Long</v>
      </c>
      <c r="M18" s="13"/>
      <c r="P18" s="2"/>
      <c r="Q18" s="1"/>
    </row>
    <row r="19" spans="1:17" x14ac:dyDescent="0.45">
      <c r="A19" s="8" t="s">
        <v>13</v>
      </c>
      <c r="B19" s="14"/>
      <c r="C19" s="6">
        <f>RTD("fxbluelabs.excelrtd",,$D$1,CONCATENATE("@ema,",A19,",",$K$1,",",$H$1,",",$C$5,",",$N$1))</f>
        <v>145.24886799999999</v>
      </c>
      <c r="D19" s="6">
        <f>RTD("fxbluelabs.excelrtd",,$D$1,CONCATENATE("@ema,",A19,",",$K$1,",",$H$1,",",$D$5,",",$N$1))</f>
        <v>145.12302600000001</v>
      </c>
      <c r="E19" s="6">
        <f>RTD("fxbluelabs.excelrtd",,$D$1,CONCATENATE("@ema,",A19,",",$K$1,",",$H$1,",",$E$5,",",$N$1))</f>
        <v>145.03015500000001</v>
      </c>
      <c r="G19" s="7"/>
      <c r="H19" s="7"/>
      <c r="I19" s="7"/>
      <c r="J19" s="7"/>
      <c r="K19" s="13"/>
      <c r="L19" s="6" t="str">
        <f t="shared" si="0"/>
        <v>Long</v>
      </c>
      <c r="M19" s="13"/>
      <c r="P19" s="2"/>
      <c r="Q19" s="1"/>
    </row>
    <row r="20" spans="1:17" x14ac:dyDescent="0.45">
      <c r="A20" s="8" t="s">
        <v>14</v>
      </c>
      <c r="B20" s="14"/>
      <c r="C20" s="6">
        <f>RTD("fxbluelabs.excelrtd",,$D$1,CONCATENATE("@ema,",A20,",",$K$1,",",$H$1,",",$C$5,",",$N$1))</f>
        <v>1.9183570000000001</v>
      </c>
      <c r="D20" s="6">
        <f>RTD("fxbluelabs.excelrtd",,$D$1,CONCATENATE("@ema,",A20,",",$K$1,",",$H$1,",",$D$5,",",$N$1))</f>
        <v>1.917416</v>
      </c>
      <c r="E20" s="6">
        <f>RTD("fxbluelabs.excelrtd",,$D$1,CONCATENATE("@ema,",A20,",",$K$1,",",$H$1,",",$E$5,",",$N$1))</f>
        <v>1.9165490000000001</v>
      </c>
      <c r="G20" s="7"/>
      <c r="H20" s="7"/>
      <c r="I20" s="7"/>
      <c r="J20" s="7"/>
      <c r="K20" s="13"/>
      <c r="L20" s="6" t="str">
        <f t="shared" si="0"/>
        <v>Long</v>
      </c>
      <c r="M20" s="13"/>
      <c r="P20" s="2"/>
      <c r="Q20" s="1"/>
    </row>
    <row r="21" spans="1:17" x14ac:dyDescent="0.45">
      <c r="A21" s="8" t="s">
        <v>15</v>
      </c>
      <c r="B21" s="14"/>
      <c r="C21" s="6">
        <f>RTD("fxbluelabs.excelrtd",,$D$1,CONCATENATE("@ema,",A21,",",$K$1,",",$H$1,",",$C$5,",",$N$1))</f>
        <v>1.785355</v>
      </c>
      <c r="D21" s="6">
        <f>RTD("fxbluelabs.excelrtd",,$D$1,CONCATENATE("@ema,",A21,",",$K$1,",",$H$1,",",$D$5,",",$N$1))</f>
        <v>1.7849139999999999</v>
      </c>
      <c r="E21" s="6">
        <f>RTD("fxbluelabs.excelrtd",,$D$1,CONCATENATE("@ema,",A21,",",$K$1,",",$H$1,",",$E$5,",",$N$1))</f>
        <v>1.7846740000000001</v>
      </c>
      <c r="G21" s="7"/>
      <c r="H21" s="7"/>
      <c r="I21" s="7"/>
      <c r="J21" s="7"/>
      <c r="K21" s="13"/>
      <c r="L21" s="6" t="str">
        <f t="shared" si="0"/>
        <v>Long</v>
      </c>
      <c r="M21" s="13"/>
      <c r="P21" s="2"/>
      <c r="Q21" s="1"/>
    </row>
    <row r="22" spans="1:17" x14ac:dyDescent="0.45">
      <c r="A22" s="8" t="s">
        <v>16</v>
      </c>
      <c r="B22" s="14"/>
      <c r="C22" s="6">
        <f>RTD("fxbluelabs.excelrtd",,$D$1,CONCATENATE("@ema,",A22,",",$K$1,",",$H$1,",",$C$5,",",$N$1))</f>
        <v>1.2342070000000001</v>
      </c>
      <c r="D22" s="6">
        <f>RTD("fxbluelabs.excelrtd",,$D$1,CONCATENATE("@ema,",A22,",",$K$1,",",$H$1,",",$D$5,",",$N$1))</f>
        <v>1.233131</v>
      </c>
      <c r="E22" s="6">
        <f>RTD("fxbluelabs.excelrtd",,$D$1,CONCATENATE("@ema,",A22,",",$K$1,",",$H$1,",",$E$5,",",$N$1))</f>
        <v>1.2324280000000001</v>
      </c>
      <c r="G22" s="7"/>
      <c r="H22" s="7"/>
      <c r="I22" s="7"/>
      <c r="J22" s="7"/>
      <c r="K22" s="13"/>
      <c r="L22" s="6" t="str">
        <f t="shared" si="0"/>
        <v>Long</v>
      </c>
      <c r="M22" s="13"/>
      <c r="P22" s="2"/>
      <c r="Q22" s="1"/>
    </row>
    <row r="23" spans="1:17" x14ac:dyDescent="0.45">
      <c r="A23" s="8" t="s">
        <v>17</v>
      </c>
      <c r="B23" s="14"/>
      <c r="C23" s="6">
        <f>RTD("fxbluelabs.excelrtd",,$D$1,CONCATENATE("@ema,",A23,",",$K$1,",",$H$1,",",$C$5,",",$N$1))</f>
        <v>0.77509099999999997</v>
      </c>
      <c r="D23" s="6">
        <f>RTD("fxbluelabs.excelrtd",,$D$1,CONCATENATE("@ema,",A23,",",$K$1,",",$H$1,",",$D$5,",",$N$1))</f>
        <v>0.77474900000000002</v>
      </c>
      <c r="E23" s="6">
        <f>RTD("fxbluelabs.excelrtd",,$D$1,CONCATENATE("@ema,",A23,",",$K$1,",",$H$1,",",$E$5,",",$N$1))</f>
        <v>0.77458099999999996</v>
      </c>
      <c r="G23" s="7"/>
      <c r="H23" s="7"/>
      <c r="I23" s="7"/>
      <c r="J23" s="7"/>
      <c r="K23" s="13"/>
      <c r="L23" s="6" t="str">
        <f t="shared" si="0"/>
        <v>Long</v>
      </c>
      <c r="M23" s="13"/>
      <c r="P23" s="2"/>
      <c r="Q23" s="1"/>
    </row>
    <row r="24" spans="1:17" x14ac:dyDescent="0.45">
      <c r="A24" s="8" t="s">
        <v>18</v>
      </c>
      <c r="B24" s="14"/>
      <c r="C24" s="6">
        <f>RTD("fxbluelabs.excelrtd",,$D$1,CONCATENATE("@ema,",A24,",",$K$1,",",$H$1,",",$C$5,",",$N$1))</f>
        <v>1.074473</v>
      </c>
      <c r="D24" s="6">
        <f>RTD("fxbluelabs.excelrtd",,$D$1,CONCATENATE("@ema,",A24,",",$K$1,",",$H$1,",",$D$5,",",$N$1))</f>
        <v>1.074206</v>
      </c>
      <c r="E24" s="6">
        <f>RTD("fxbluelabs.excelrtd",,$D$1,CONCATENATE("@ema,",A24,",",$K$1,",",$H$1,",",$E$5,",",$N$1))</f>
        <v>1.07386</v>
      </c>
      <c r="G24" s="7"/>
      <c r="H24" s="7"/>
      <c r="I24" s="7"/>
      <c r="J24" s="7"/>
      <c r="K24" s="13"/>
      <c r="L24" s="6" t="str">
        <f t="shared" si="0"/>
        <v>Long</v>
      </c>
      <c r="M24" s="13"/>
      <c r="P24" s="2"/>
      <c r="Q24" s="1"/>
    </row>
    <row r="25" spans="1:17" x14ac:dyDescent="0.45">
      <c r="A25" s="8" t="s">
        <v>19</v>
      </c>
      <c r="B25" s="14"/>
      <c r="C25" s="6">
        <f>RTD("fxbluelabs.excelrtd",,$D$1,CONCATENATE("@ema,",A25,",",$K$1,",",$H$1,",",$C$5,",",$N$1))</f>
        <v>0.691272</v>
      </c>
      <c r="D25" s="6">
        <f>RTD("fxbluelabs.excelrtd",,$D$1,CONCATENATE("@ema,",A25,",",$K$1,",",$H$1,",",$D$5,",",$N$1))</f>
        <v>0.69083899999999998</v>
      </c>
      <c r="E25" s="6">
        <f>RTD("fxbluelabs.excelrtd",,$D$1,CONCATENATE("@ema,",A25,",",$K$1,",",$H$1,",",$E$5,",",$N$1))</f>
        <v>0.69053699999999996</v>
      </c>
      <c r="G25" s="7"/>
      <c r="H25" s="7"/>
      <c r="I25" s="7"/>
      <c r="J25" s="7"/>
      <c r="K25" s="13"/>
      <c r="L25" s="6" t="str">
        <f t="shared" si="0"/>
        <v>Long</v>
      </c>
      <c r="M25" s="13"/>
      <c r="P25" s="2"/>
      <c r="Q25" s="1"/>
    </row>
    <row r="26" spans="1:17" x14ac:dyDescent="0.45">
      <c r="A26" s="8" t="s">
        <v>20</v>
      </c>
      <c r="B26" s="14"/>
      <c r="C26" s="6">
        <f>RTD("fxbluelabs.excelrtd",,$D$1,CONCATENATE("@ema,",A26,",",$K$1,",",$H$1,",",$C$5,",",$N$1))</f>
        <v>0.98500500000000002</v>
      </c>
      <c r="D26" s="6">
        <f>RTD("fxbluelabs.excelrtd",,$D$1,CONCATENATE("@ema,",A26,",",$K$1,",",$H$1,",",$D$5,",",$N$1))</f>
        <v>0.98485299999999998</v>
      </c>
      <c r="E26" s="6">
        <f>RTD("fxbluelabs.excelrtd",,$D$1,CONCATENATE("@ema,",A26,",",$K$1,",",$H$1,",",$E$5,",",$N$1))</f>
        <v>0.98464200000000002</v>
      </c>
      <c r="G26" s="7"/>
      <c r="H26" s="7"/>
      <c r="I26" s="7"/>
      <c r="J26" s="7"/>
      <c r="K26" s="13"/>
      <c r="L26" s="6" t="str">
        <f t="shared" si="0"/>
        <v>Long</v>
      </c>
      <c r="M26" s="13"/>
      <c r="P26" s="2"/>
      <c r="Q26" s="1"/>
    </row>
    <row r="27" spans="1:17" x14ac:dyDescent="0.45">
      <c r="A27" s="8" t="s">
        <v>21</v>
      </c>
      <c r="B27" s="14"/>
      <c r="C27" s="6">
        <f>RTD("fxbluelabs.excelrtd",,$D$1,CONCATENATE("@ema,",A27,",",$K$1,",",$H$1,",",$C$5,",",$N$1))</f>
        <v>81.352902999999998</v>
      </c>
      <c r="D27" s="6">
        <f>RTD("fxbluelabs.excelrtd",,$D$1,CONCATENATE("@ema,",A27,",",$K$1,",",$H$1,",",$D$5,",",$N$1))</f>
        <v>81.302160999999998</v>
      </c>
      <c r="E27" s="6">
        <f>RTD("fxbluelabs.excelrtd",,$D$1,CONCATENATE("@ema,",A27,",",$K$1,",",$H$1,",",$E$5,",",$N$1))</f>
        <v>81.260735999999994</v>
      </c>
      <c r="G27" s="7"/>
      <c r="H27" s="7"/>
      <c r="I27" s="7"/>
      <c r="J27" s="7"/>
      <c r="K27" s="13"/>
      <c r="L27" s="6" t="str">
        <f t="shared" si="0"/>
        <v>Long</v>
      </c>
      <c r="M27" s="13"/>
      <c r="P27" s="2"/>
      <c r="Q27" s="1"/>
    </row>
    <row r="28" spans="1:17" x14ac:dyDescent="0.45">
      <c r="A28" s="8" t="s">
        <v>22</v>
      </c>
      <c r="B28" s="14"/>
      <c r="C28" s="6">
        <f>RTD("fxbluelabs.excelrtd",,$D$1,CONCATENATE("@ema,",A28,",",$K$1,",",$H$1,",",$C$5,",",$N$1))</f>
        <v>82.588897000000003</v>
      </c>
      <c r="D28" s="6">
        <f>RTD("fxbluelabs.excelrtd",,$D$1,CONCATENATE("@ema,",A28,",",$K$1,",",$H$1,",",$D$5,",",$N$1))</f>
        <v>82.550289000000006</v>
      </c>
      <c r="E28" s="6">
        <f>RTD("fxbluelabs.excelrtd",,$D$1,CONCATENATE("@ema,",A28,",",$K$1,",",$H$1,",",$E$5,",",$N$1))</f>
        <v>82.525847999999996</v>
      </c>
      <c r="G28" s="7"/>
      <c r="H28" s="7"/>
      <c r="I28" s="7"/>
      <c r="J28" s="7"/>
      <c r="K28" s="13"/>
      <c r="L28" s="6" t="str">
        <f t="shared" si="0"/>
        <v>Long</v>
      </c>
      <c r="M28" s="13"/>
      <c r="P28" s="2"/>
      <c r="Q28" s="1"/>
    </row>
    <row r="29" spans="1:17" x14ac:dyDescent="0.45">
      <c r="A29" s="8" t="s">
        <v>23</v>
      </c>
      <c r="B29" s="14"/>
      <c r="C29" s="6">
        <f>RTD("fxbluelabs.excelrtd",,$D$1,CONCATENATE("@ema,",A29,",",$K$1,",",$H$1,",",$C$5,",",$N$1))</f>
        <v>0.70177400000000001</v>
      </c>
      <c r="D29" s="6">
        <f>RTD("fxbluelabs.excelrtd",,$D$1,CONCATENATE("@ema,",A29,",",$K$1,",",$H$1,",",$D$5,",",$N$1))</f>
        <v>0.70144300000000004</v>
      </c>
      <c r="E29" s="6">
        <f>RTD("fxbluelabs.excelrtd",,$D$1,CONCATENATE("@ema,",A29,",",$K$1,",",$H$1,",",$E$5,",",$N$1))</f>
        <v>0.70128599999999996</v>
      </c>
      <c r="G29" s="7"/>
      <c r="H29" s="7"/>
      <c r="I29" s="7"/>
      <c r="J29" s="7"/>
      <c r="K29" s="13"/>
      <c r="L29" s="6" t="str">
        <f t="shared" si="0"/>
        <v>Long</v>
      </c>
      <c r="M29" s="13"/>
      <c r="P29" s="2"/>
      <c r="Q29" s="1"/>
    </row>
    <row r="30" spans="1:17" x14ac:dyDescent="0.45">
      <c r="A30" s="8" t="s">
        <v>24</v>
      </c>
      <c r="B30" s="14"/>
      <c r="C30" s="6">
        <f>RTD("fxbluelabs.excelrtd",,$D$1,CONCATENATE("@ema,",A30,",",$K$1,",",$H$1,",",$C$5,",",$N$1))</f>
        <v>75.711867999999996</v>
      </c>
      <c r="D30" s="6">
        <f>RTD("fxbluelabs.excelrtd",,$D$1,CONCATENATE("@ema,",A30,",",$K$1,",",$H$1,",",$D$5,",",$N$1))</f>
        <v>75.683425999999997</v>
      </c>
      <c r="E30" s="6">
        <f>RTD("fxbluelabs.excelrtd",,$D$1,CONCATENATE("@ema,",A30,",",$K$1,",",$H$1,",",$E$5,",",$N$1))</f>
        <v>75.668985000000006</v>
      </c>
      <c r="G30" s="7"/>
      <c r="H30" s="7"/>
      <c r="I30" s="7"/>
      <c r="J30" s="7"/>
      <c r="K30" s="13"/>
      <c r="L30" s="6" t="str">
        <f t="shared" si="0"/>
        <v>Long</v>
      </c>
      <c r="M30" s="13"/>
      <c r="P30" s="2"/>
      <c r="Q30" s="1"/>
    </row>
    <row r="31" spans="1:17" x14ac:dyDescent="0.45">
      <c r="A31" s="8" t="s">
        <v>25</v>
      </c>
      <c r="B31" s="14"/>
      <c r="C31" s="6">
        <f>RTD("fxbluelabs.excelrtd",,$D$1,CONCATENATE("@ema,",A31,",",$K$1,",",$H$1,",",$C$5,",",$N$1))</f>
        <v>0.64334000000000002</v>
      </c>
      <c r="D31" s="6">
        <f>RTD("fxbluelabs.excelrtd",,$D$1,CONCATENATE("@ema,",A31,",",$K$1,",",$H$1,",",$D$5,",",$N$1))</f>
        <v>0.643096</v>
      </c>
      <c r="E31" s="6">
        <f>RTD("fxbluelabs.excelrtd",,$D$1,CONCATENATE("@ema,",A31,",",$K$1,",",$H$1,",",$E$5,",",$N$1))</f>
        <v>0.64301900000000001</v>
      </c>
      <c r="G31" s="7"/>
      <c r="H31" s="7"/>
      <c r="I31" s="7"/>
      <c r="J31" s="7"/>
      <c r="K31" s="13"/>
      <c r="L31" s="6" t="str">
        <f t="shared" si="0"/>
        <v>Long</v>
      </c>
      <c r="M31" s="13"/>
      <c r="P31" s="2"/>
      <c r="Q31" s="1"/>
    </row>
    <row r="32" spans="1:17" x14ac:dyDescent="0.45">
      <c r="A32" s="8" t="s">
        <v>26</v>
      </c>
      <c r="B32" s="14"/>
      <c r="C32" s="6">
        <f>RTD("fxbluelabs.excelrtd",,$D$1,CONCATENATE("@ema,",A32,",",$K$1,",",$H$1,",",$C$5,",",$N$1))</f>
        <v>0.91670300000000005</v>
      </c>
      <c r="D32" s="6">
        <f>RTD("fxbluelabs.excelrtd",,$D$1,CONCATENATE("@ema,",A32,",",$K$1,",",$H$1,",",$D$5,",",$N$1))</f>
        <v>0.91678899999999997</v>
      </c>
      <c r="E32" s="6">
        <f>RTD("fxbluelabs.excelrtd",,$D$1,CONCATENATE("@ema,",A32,",",$K$1,",",$H$1,",",$E$5,",",$N$1))</f>
        <v>0.91688499999999995</v>
      </c>
      <c r="G32" s="7"/>
      <c r="H32" s="7"/>
      <c r="I32" s="7"/>
      <c r="J32" s="7"/>
      <c r="K32" s="13"/>
      <c r="L32" s="6" t="str">
        <f t="shared" si="0"/>
        <v>Short</v>
      </c>
      <c r="M32" s="13"/>
      <c r="P32" s="2"/>
      <c r="Q32" s="1"/>
    </row>
    <row r="33" spans="1:22" x14ac:dyDescent="0.45">
      <c r="A33" s="8" t="s">
        <v>27</v>
      </c>
      <c r="B33" s="14"/>
      <c r="C33" s="6">
        <f>RTD("fxbluelabs.excelrtd",,$D$1,CONCATENATE("@ema,",A33,",",$K$1,",",$H$1,",",$C$5,",",$N$1))</f>
        <v>0.72134200000000004</v>
      </c>
      <c r="D33" s="6">
        <f>RTD("fxbluelabs.excelrtd",,$D$1,CONCATENATE("@ema,",A33,",",$K$1,",",$H$1,",",$D$5,",",$N$1))</f>
        <v>0.72120399999999996</v>
      </c>
      <c r="E33" s="6">
        <f>RTD("fxbluelabs.excelrtd",,$D$1,CONCATENATE("@ema,",A33,",",$K$1,",",$H$1,",",$E$5,",",$N$1))</f>
        <v>0.721279</v>
      </c>
      <c r="G33" s="7"/>
      <c r="H33" s="7"/>
      <c r="I33" s="7"/>
      <c r="J33" s="7"/>
      <c r="K33" s="13"/>
      <c r="L33" s="6" t="str">
        <f t="shared" si="0"/>
        <v xml:space="preserve">Wait </v>
      </c>
      <c r="M33" s="13"/>
      <c r="P33" s="2"/>
      <c r="Q33" s="1"/>
    </row>
    <row r="34" spans="1:22" x14ac:dyDescent="0.45">
      <c r="A34" s="8" t="s">
        <v>28</v>
      </c>
      <c r="B34" s="14"/>
      <c r="C34" s="6">
        <f>RTD("fxbluelabs.excelrtd",,$D$1,CONCATENATE("@ema,",A34,",",$K$1,",",$H$1,",",$C$5,",",$N$1))</f>
        <v>117.67963</v>
      </c>
      <c r="D34" s="6">
        <f>RTD("fxbluelabs.excelrtd",,$D$1,CONCATENATE("@ema,",A34,",",$K$1,",",$H$1,",",$D$5,",",$N$1))</f>
        <v>117.68008500000001</v>
      </c>
      <c r="E34" s="6">
        <f>RTD("fxbluelabs.excelrtd",,$D$1,CONCATENATE("@ema,",A34,",",$K$1,",",$H$1,",",$E$5,",",$N$1))</f>
        <v>117.671573</v>
      </c>
      <c r="G34" s="7"/>
      <c r="H34" s="7"/>
      <c r="I34" s="7"/>
      <c r="J34" s="7"/>
      <c r="K34" s="13"/>
      <c r="L34" s="6" t="str">
        <f t="shared" si="0"/>
        <v xml:space="preserve">Wait </v>
      </c>
      <c r="M34" s="13"/>
      <c r="P34" s="2"/>
      <c r="Q34" s="1"/>
    </row>
    <row r="35" spans="1:22" x14ac:dyDescent="0.45">
      <c r="A35" s="8" t="s">
        <v>33</v>
      </c>
      <c r="C35" s="6">
        <f>RTD("fxbluelabs.excelrtd",,$D$1,CONCATENATE("@ema,",A35,",",$K$1,",",$H$1,",",$C$5,",",$N$1))</f>
        <v>1820.8724159999999</v>
      </c>
      <c r="D35" s="6">
        <f>RTD("fxbluelabs.excelrtd",,$D$1,CONCATENATE("@ema,",A35,",",$K$1,",",$H$1,",",$D$5,",",$N$1))</f>
        <v>1821.4271650000001</v>
      </c>
      <c r="E35" s="6">
        <f>RTD("fxbluelabs.excelrtd",,$D$1,CONCATENATE("@ema,",A35,",",$K$1,",",$H$1,",",$E$5,",",$N$1))</f>
        <v>1822.8914150000001</v>
      </c>
      <c r="G35" s="7"/>
      <c r="H35" s="7"/>
      <c r="I35" s="7"/>
      <c r="J35" s="7"/>
      <c r="K35" s="13"/>
      <c r="L35" s="6" t="str">
        <f t="shared" si="0"/>
        <v>Short</v>
      </c>
      <c r="M35" s="13"/>
    </row>
    <row r="36" spans="1:22" x14ac:dyDescent="0.45">
      <c r="A36" s="31" t="s">
        <v>46</v>
      </c>
      <c r="B36" s="32"/>
      <c r="C36" s="6">
        <f>RTD("fxbluelabs.excelrtd",,$D$1,CONCATENATE("@ema,",A36,",",$K$1,",",$H$1,",",$C$5,",",$N$1))</f>
        <v>47535.737987</v>
      </c>
      <c r="D36" s="6">
        <f>RTD("fxbluelabs.excelrtd",,$D$1,CONCATENATE("@ema,",A36,",",$K$1,",",$H$1,",",$D$5,",",$N$1))</f>
        <v>47489.719706999997</v>
      </c>
      <c r="E36" s="6">
        <f>RTD("fxbluelabs.excelrtd",,$D$1,CONCATENATE("@ema,",A36,",",$K$1,",",$H$1,",",$E$5,",",$N$1))</f>
        <v>47387.335037999997</v>
      </c>
      <c r="F36" s="27"/>
      <c r="G36" s="33"/>
      <c r="H36" s="33"/>
      <c r="I36" s="33"/>
      <c r="J36" s="33"/>
      <c r="K36" s="27"/>
      <c r="L36" s="30" t="str">
        <f t="shared" si="0"/>
        <v>Long</v>
      </c>
      <c r="M36" s="27"/>
    </row>
    <row r="37" spans="1:22" x14ac:dyDescent="0.45">
      <c r="A37" s="31" t="s">
        <v>47</v>
      </c>
      <c r="B37" s="32"/>
      <c r="C37" s="6">
        <f>RTD("fxbluelabs.excelrtd",,$D$1,CONCATENATE("@ema,",A37,",",$K$1,",",$H$1,",",$C$5,",",$N$1))</f>
        <v>0.57738500000000004</v>
      </c>
      <c r="D37" s="6">
        <f>RTD("fxbluelabs.excelrtd",,$D$1,CONCATENATE("@ema,",A37,",",$K$1,",",$H$1,",",$D$5,",",$N$1))</f>
        <v>0.57156600000000002</v>
      </c>
      <c r="E37" s="6">
        <f>RTD("fxbluelabs.excelrtd",,$D$1,CONCATENATE("@ema,",A37,",",$K$1,",",$H$1,",",$E$5,",",$N$1))</f>
        <v>0.56381199999999998</v>
      </c>
      <c r="F37" s="27"/>
      <c r="G37" s="33"/>
      <c r="H37" s="33"/>
      <c r="I37" s="33"/>
      <c r="J37" s="33"/>
      <c r="K37" s="27"/>
      <c r="L37" s="30" t="str">
        <f t="shared" si="0"/>
        <v>Long</v>
      </c>
      <c r="M37" s="27"/>
    </row>
    <row r="38" spans="1:22" x14ac:dyDescent="0.45">
      <c r="A38" s="28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</row>
    <row r="39" spans="1:22" x14ac:dyDescent="0.45">
      <c r="A39" s="28"/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</row>
    <row r="40" spans="1:22" x14ac:dyDescent="0.45">
      <c r="A40" s="28"/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</row>
    <row r="41" spans="1:22" x14ac:dyDescent="0.45">
      <c r="A41" s="28"/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</row>
    <row r="42" spans="1:22" x14ac:dyDescent="0.45">
      <c r="A42" s="28"/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</row>
    <row r="43" spans="1:22" x14ac:dyDescent="0.45">
      <c r="A43" s="28"/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</row>
    <row r="44" spans="1:22" x14ac:dyDescent="0.45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</row>
    <row r="45" spans="1:22" x14ac:dyDescent="0.45">
      <c r="A45" s="28"/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</row>
    <row r="46" spans="1:22" x14ac:dyDescent="0.45">
      <c r="A46" s="28"/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</row>
    <row r="47" spans="1:22" x14ac:dyDescent="0.45">
      <c r="A47" s="28"/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</row>
    <row r="48" spans="1:22" x14ac:dyDescent="0.45">
      <c r="A48" s="28"/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</row>
    <row r="49" spans="1:22" x14ac:dyDescent="0.45">
      <c r="A49" s="28"/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</row>
    <row r="50" spans="1:22" x14ac:dyDescent="0.45">
      <c r="A50" s="28"/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</row>
    <row r="51" spans="1:22" x14ac:dyDescent="0.45">
      <c r="A51" s="28"/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</row>
    <row r="52" spans="1:22" x14ac:dyDescent="0.45">
      <c r="A52" s="28"/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</row>
    <row r="53" spans="1:22" x14ac:dyDescent="0.45">
      <c r="A53" s="28"/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</row>
    <row r="54" spans="1:22" x14ac:dyDescent="0.45">
      <c r="A54" s="28"/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</row>
    <row r="55" spans="1:22" x14ac:dyDescent="0.45">
      <c r="A55" s="28"/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</row>
    <row r="56" spans="1:22" x14ac:dyDescent="0.45">
      <c r="A56" s="28"/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</row>
    <row r="57" spans="1:22" x14ac:dyDescent="0.45">
      <c r="A57" s="28"/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</row>
    <row r="58" spans="1:22" x14ac:dyDescent="0.45">
      <c r="A58" s="28"/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</row>
    <row r="59" spans="1:22" x14ac:dyDescent="0.45">
      <c r="A59" s="28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</row>
    <row r="60" spans="1:22" x14ac:dyDescent="0.45">
      <c r="A60" s="28"/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</row>
    <row r="61" spans="1:22" x14ac:dyDescent="0.45">
      <c r="A61" s="28"/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</row>
    <row r="62" spans="1:22" x14ac:dyDescent="0.45">
      <c r="A62" s="28"/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</row>
    <row r="63" spans="1:22" x14ac:dyDescent="0.45">
      <c r="A63" s="28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</row>
    <row r="64" spans="1:22" x14ac:dyDescent="0.45">
      <c r="A64" s="28"/>
      <c r="B64" s="28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</row>
    <row r="65" spans="1:22" x14ac:dyDescent="0.45">
      <c r="A65" s="28"/>
      <c r="B65" s="28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</row>
    <row r="66" spans="1:22" x14ac:dyDescent="0.45">
      <c r="A66" s="28"/>
      <c r="B66" s="28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</row>
    <row r="67" spans="1:22" x14ac:dyDescent="0.45">
      <c r="A67" s="28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</row>
    <row r="68" spans="1:22" x14ac:dyDescent="0.45">
      <c r="A68" s="28"/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</row>
    <row r="69" spans="1:22" x14ac:dyDescent="0.45">
      <c r="A69" s="28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</row>
    <row r="70" spans="1:22" x14ac:dyDescent="0.45">
      <c r="A70" s="28"/>
      <c r="B70" s="28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</row>
    <row r="71" spans="1:22" x14ac:dyDescent="0.45">
      <c r="A71" s="28"/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</row>
    <row r="72" spans="1:22" x14ac:dyDescent="0.45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</row>
    <row r="73" spans="1:22" x14ac:dyDescent="0.45">
      <c r="A73" s="28"/>
      <c r="B73" s="28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</row>
    <row r="74" spans="1:22" x14ac:dyDescent="0.45">
      <c r="A74" s="28"/>
      <c r="B74" s="28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</row>
    <row r="75" spans="1:22" x14ac:dyDescent="0.45">
      <c r="A75" s="28"/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</row>
    <row r="76" spans="1:22" x14ac:dyDescent="0.45">
      <c r="A76" s="28"/>
      <c r="B76" s="28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</row>
    <row r="77" spans="1:22" x14ac:dyDescent="0.45">
      <c r="A77" s="28"/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</row>
    <row r="78" spans="1:22" x14ac:dyDescent="0.45">
      <c r="A78" s="28"/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</row>
    <row r="79" spans="1:22" x14ac:dyDescent="0.45">
      <c r="A79" s="28"/>
      <c r="B79" s="28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</row>
    <row r="80" spans="1:22" x14ac:dyDescent="0.45">
      <c r="A80" s="28"/>
      <c r="B80" s="28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</row>
    <row r="81" spans="1:22" x14ac:dyDescent="0.45">
      <c r="A81" s="28"/>
      <c r="B81" s="28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</row>
    <row r="82" spans="1:22" x14ac:dyDescent="0.45">
      <c r="A82" s="28"/>
      <c r="B82" s="28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</row>
    <row r="83" spans="1:22" x14ac:dyDescent="0.45">
      <c r="A83" s="28"/>
      <c r="B83" s="28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</row>
    <row r="84" spans="1:22" x14ac:dyDescent="0.45">
      <c r="A84" s="28"/>
      <c r="B84" s="28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</row>
    <row r="85" spans="1:22" x14ac:dyDescent="0.45">
      <c r="A85" s="28"/>
      <c r="B85" s="28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</row>
    <row r="86" spans="1:22" x14ac:dyDescent="0.45">
      <c r="A86" s="28"/>
      <c r="B86" s="28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</row>
    <row r="87" spans="1:22" x14ac:dyDescent="0.45">
      <c r="A87" s="28"/>
      <c r="B87" s="28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</row>
    <row r="88" spans="1:22" x14ac:dyDescent="0.45">
      <c r="A88" s="28"/>
      <c r="B88" s="28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</row>
    <row r="89" spans="1:22" x14ac:dyDescent="0.45">
      <c r="A89" s="28"/>
      <c r="B89" s="28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</row>
    <row r="90" spans="1:22" x14ac:dyDescent="0.45">
      <c r="A90" s="28"/>
      <c r="B90" s="28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</row>
  </sheetData>
  <mergeCells count="4">
    <mergeCell ref="A1:C1"/>
    <mergeCell ref="E1:G1"/>
    <mergeCell ref="I1:J1"/>
    <mergeCell ref="L1:M1"/>
  </mergeCells>
  <conditionalFormatting sqref="L7:L37">
    <cfRule type="cellIs" dxfId="2" priority="38" operator="equal">
      <formula>"Short"</formula>
    </cfRule>
    <cfRule type="cellIs" dxfId="1" priority="40" operator="equal">
      <formula>"Long"</formula>
    </cfRule>
  </conditionalFormatting>
  <conditionalFormatting sqref="L7:L37">
    <cfRule type="cellIs" dxfId="0" priority="39" operator="notEqual">
      <formula>"Long"</formula>
    </cfRule>
  </conditionalFormatting>
  <dataValidations disablePrompts="1" count="1">
    <dataValidation allowBlank="1" showInputMessage="1" showErrorMessage="1" sqref="A1" xr:uid="{B7F1A1A8-A11E-47A3-A718-33C34039AC20}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Trades </vt:lpstr>
      <vt:lpstr>Dashboard</vt:lpstr>
      <vt:lpstr>H4</vt:lpstr>
      <vt:lpstr>1Hr</vt:lpstr>
      <vt:lpstr>30Min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El sherief</dc:creator>
  <cp:lastModifiedBy>shantanu chakraborty</cp:lastModifiedBy>
  <dcterms:created xsi:type="dcterms:W3CDTF">2020-11-17T01:21:10Z</dcterms:created>
  <dcterms:modified xsi:type="dcterms:W3CDTF">2021-02-12T21:32:22Z</dcterms:modified>
</cp:coreProperties>
</file>