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44E16615-A363-49EF-936E-3265DA4C8686}" xr6:coauthVersionLast="46" xr6:coauthVersionMax="46" xr10:uidLastSave="{00000000-0000-0000-0000-000000000000}"/>
  <bookViews>
    <workbookView xWindow="-98" yWindow="-98" windowWidth="28996" windowHeight="15796" xr2:uid="{ADAC69AF-3832-40CA-89FF-3E90361FB333}"/>
  </bookViews>
  <sheets>
    <sheet name="Sheet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4" l="1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C37" i="4"/>
  <c r="D34" i="4"/>
  <c r="E34" i="4"/>
  <c r="F34" i="4"/>
  <c r="G34" i="4"/>
  <c r="H34" i="4"/>
  <c r="I34" i="4"/>
  <c r="J34" i="4"/>
  <c r="K34" i="4"/>
  <c r="L34" i="4"/>
  <c r="M34" i="4"/>
  <c r="N34" i="4"/>
  <c r="N40" i="4" s="1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D40" i="4" s="1"/>
  <c r="C34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C53" i="4"/>
  <c r="D50" i="4"/>
  <c r="E50" i="4"/>
  <c r="F50" i="4"/>
  <c r="G50" i="4"/>
  <c r="H50" i="4"/>
  <c r="I50" i="4"/>
  <c r="J50" i="4"/>
  <c r="K50" i="4"/>
  <c r="L50" i="4"/>
  <c r="M50" i="4"/>
  <c r="N50" i="4"/>
  <c r="N56" i="4" s="1"/>
  <c r="O50" i="4"/>
  <c r="P50" i="4"/>
  <c r="Q50" i="4"/>
  <c r="R50" i="4"/>
  <c r="S50" i="4"/>
  <c r="T50" i="4"/>
  <c r="U50" i="4"/>
  <c r="V50" i="4"/>
  <c r="V56" i="4" s="1"/>
  <c r="W50" i="4"/>
  <c r="X50" i="4"/>
  <c r="Y50" i="4"/>
  <c r="Z50" i="4"/>
  <c r="AA50" i="4"/>
  <c r="AB50" i="4"/>
  <c r="AC50" i="4"/>
  <c r="AD50" i="4"/>
  <c r="AD56" i="4" s="1"/>
  <c r="C50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Y69" i="4"/>
  <c r="Z69" i="4"/>
  <c r="AA69" i="4"/>
  <c r="AB69" i="4"/>
  <c r="AC69" i="4"/>
  <c r="AD69" i="4"/>
  <c r="C69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C66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Y85" i="4"/>
  <c r="Z85" i="4"/>
  <c r="AA85" i="4"/>
  <c r="AB85" i="4"/>
  <c r="AC85" i="4"/>
  <c r="AD85" i="4"/>
  <c r="C85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C82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V101" i="4"/>
  <c r="W101" i="4"/>
  <c r="X101" i="4"/>
  <c r="Y101" i="4"/>
  <c r="Z101" i="4"/>
  <c r="AA101" i="4"/>
  <c r="AB101" i="4"/>
  <c r="AC101" i="4"/>
  <c r="AD101" i="4"/>
  <c r="C101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C98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D109" i="4"/>
  <c r="C109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AD100" i="4"/>
  <c r="AC100" i="4"/>
  <c r="AB100" i="4"/>
  <c r="AA100" i="4"/>
  <c r="Z100" i="4"/>
  <c r="Y100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I100" i="4"/>
  <c r="H100" i="4"/>
  <c r="G100" i="4"/>
  <c r="F100" i="4"/>
  <c r="E100" i="4"/>
  <c r="D100" i="4"/>
  <c r="C100" i="4"/>
  <c r="AD99" i="4"/>
  <c r="AC99" i="4"/>
  <c r="AB99" i="4"/>
  <c r="AA99" i="4"/>
  <c r="Z99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I99" i="4"/>
  <c r="H99" i="4"/>
  <c r="G99" i="4"/>
  <c r="F99" i="4"/>
  <c r="E99" i="4"/>
  <c r="D99" i="4"/>
  <c r="C99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C93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C91" i="4"/>
  <c r="AD84" i="4"/>
  <c r="AC84" i="4"/>
  <c r="AB84" i="4"/>
  <c r="AA84" i="4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J84" i="4"/>
  <c r="I84" i="4"/>
  <c r="H84" i="4"/>
  <c r="G84" i="4"/>
  <c r="F84" i="4"/>
  <c r="E84" i="4"/>
  <c r="D84" i="4"/>
  <c r="C84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C83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C77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C75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C21" i="4"/>
  <c r="D18" i="4"/>
  <c r="E18" i="4"/>
  <c r="F18" i="4"/>
  <c r="G18" i="4"/>
  <c r="H18" i="4"/>
  <c r="I18" i="4"/>
  <c r="J18" i="4"/>
  <c r="K18" i="4"/>
  <c r="L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C18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W104" i="4" l="1"/>
  <c r="O104" i="4"/>
  <c r="O88" i="4"/>
  <c r="M24" i="4"/>
  <c r="V40" i="4"/>
  <c r="V41" i="4" s="1"/>
  <c r="V44" i="4" s="1"/>
  <c r="V46" i="4" s="1"/>
  <c r="Y40" i="4"/>
  <c r="O72" i="4"/>
  <c r="O73" i="4" s="1"/>
  <c r="O76" i="4" s="1"/>
  <c r="O78" i="4" s="1"/>
  <c r="Q40" i="4"/>
  <c r="Q41" i="4" s="1"/>
  <c r="Q44" i="4" s="1"/>
  <c r="Q46" i="4" s="1"/>
  <c r="AB104" i="4"/>
  <c r="L104" i="4"/>
  <c r="T88" i="4"/>
  <c r="T89" i="4" s="1"/>
  <c r="T92" i="4" s="1"/>
  <c r="T94" i="4" s="1"/>
  <c r="AB72" i="4"/>
  <c r="AB73" i="4" s="1"/>
  <c r="AB76" i="4" s="1"/>
  <c r="AB78" i="4" s="1"/>
  <c r="L72" i="4"/>
  <c r="L73" i="4" s="1"/>
  <c r="L76" i="4" s="1"/>
  <c r="L78" i="4" s="1"/>
  <c r="T56" i="4"/>
  <c r="T57" i="4" s="1"/>
  <c r="T60" i="4" s="1"/>
  <c r="T62" i="4" s="1"/>
  <c r="AB40" i="4"/>
  <c r="AB41" i="4" s="1"/>
  <c r="AB44" i="4" s="1"/>
  <c r="AB46" i="4" s="1"/>
  <c r="T104" i="4"/>
  <c r="T105" i="4" s="1"/>
  <c r="T108" i="4" s="1"/>
  <c r="T110" i="4" s="1"/>
  <c r="AB88" i="4"/>
  <c r="AB89" i="4" s="1"/>
  <c r="AB92" i="4" s="1"/>
  <c r="AB94" i="4" s="1"/>
  <c r="L88" i="4"/>
  <c r="L89" i="4" s="1"/>
  <c r="L92" i="4" s="1"/>
  <c r="L94" i="4" s="1"/>
  <c r="T72" i="4"/>
  <c r="AB56" i="4"/>
  <c r="AB57" i="4" s="1"/>
  <c r="AB60" i="4" s="1"/>
  <c r="AB62" i="4" s="1"/>
  <c r="L56" i="4"/>
  <c r="L57" i="4" s="1"/>
  <c r="L60" i="4" s="1"/>
  <c r="L62" i="4" s="1"/>
  <c r="L40" i="4"/>
  <c r="L41" i="4" s="1"/>
  <c r="L44" i="4" s="1"/>
  <c r="L46" i="4" s="1"/>
  <c r="W88" i="4"/>
  <c r="W89" i="4" s="1"/>
  <c r="W92" i="4" s="1"/>
  <c r="W94" i="4" s="1"/>
  <c r="W72" i="4"/>
  <c r="W73" i="4" s="1"/>
  <c r="W76" i="4" s="1"/>
  <c r="W78" i="4" s="1"/>
  <c r="W56" i="4"/>
  <c r="W57" i="4" s="1"/>
  <c r="W60" i="4" s="1"/>
  <c r="W62" i="4" s="1"/>
  <c r="O56" i="4"/>
  <c r="O57" i="4" s="1"/>
  <c r="O60" i="4" s="1"/>
  <c r="O62" i="4" s="1"/>
  <c r="O40" i="4"/>
  <c r="O41" i="4" s="1"/>
  <c r="O44" i="4" s="1"/>
  <c r="O46" i="4" s="1"/>
  <c r="M40" i="4"/>
  <c r="M41" i="4" s="1"/>
  <c r="M44" i="4" s="1"/>
  <c r="M46" i="4" s="1"/>
  <c r="W40" i="4"/>
  <c r="W41" i="4" s="1"/>
  <c r="W44" i="4" s="1"/>
  <c r="W46" i="4" s="1"/>
  <c r="U40" i="4"/>
  <c r="U41" i="4" s="1"/>
  <c r="U44" i="4" s="1"/>
  <c r="U46" i="4" s="1"/>
  <c r="T40" i="4"/>
  <c r="T41" i="4" s="1"/>
  <c r="T44" i="4" s="1"/>
  <c r="T46" i="4" s="1"/>
  <c r="AC40" i="4"/>
  <c r="AC41" i="4" s="1"/>
  <c r="AC44" i="4" s="1"/>
  <c r="AC46" i="4" s="1"/>
  <c r="AC56" i="4"/>
  <c r="U56" i="4"/>
  <c r="U57" i="4" s="1"/>
  <c r="U60" i="4" s="1"/>
  <c r="U62" i="4" s="1"/>
  <c r="M56" i="4"/>
  <c r="M57" i="4" s="1"/>
  <c r="M60" i="4" s="1"/>
  <c r="M62" i="4" s="1"/>
  <c r="C72" i="4"/>
  <c r="C24" i="4"/>
  <c r="W24" i="4"/>
  <c r="W25" i="4" s="1"/>
  <c r="W28" i="4" s="1"/>
  <c r="W30" i="4" s="1"/>
  <c r="O24" i="4"/>
  <c r="O25" i="4" s="1"/>
  <c r="O28" i="4" s="1"/>
  <c r="O30" i="4" s="1"/>
  <c r="Z40" i="4"/>
  <c r="Z41" i="4" s="1"/>
  <c r="Z44" i="4" s="1"/>
  <c r="Z46" i="4" s="1"/>
  <c r="R40" i="4"/>
  <c r="R41" i="4" s="1"/>
  <c r="R44" i="4" s="1"/>
  <c r="R46" i="4" s="1"/>
  <c r="AA38" i="4"/>
  <c r="AA54" i="4"/>
  <c r="AA86" i="4"/>
  <c r="AA102" i="4"/>
  <c r="AA70" i="4"/>
  <c r="AA22" i="4"/>
  <c r="C22" i="4"/>
  <c r="K22" i="4"/>
  <c r="S22" i="4"/>
  <c r="C38" i="4"/>
  <c r="C40" i="4" s="1"/>
  <c r="K38" i="4"/>
  <c r="S38" i="4"/>
  <c r="C54" i="4"/>
  <c r="C56" i="4" s="1"/>
  <c r="K54" i="4"/>
  <c r="S54" i="4"/>
  <c r="K102" i="4"/>
  <c r="S102" i="4"/>
  <c r="H54" i="4"/>
  <c r="H56" i="4" s="1"/>
  <c r="C70" i="4"/>
  <c r="K70" i="4"/>
  <c r="S70" i="4"/>
  <c r="C86" i="4"/>
  <c r="C88" i="4" s="1"/>
  <c r="K86" i="4"/>
  <c r="S86" i="4"/>
  <c r="C102" i="4"/>
  <c r="C104" i="4" s="1"/>
  <c r="D38" i="4"/>
  <c r="D40" i="4" s="1"/>
  <c r="L38" i="4"/>
  <c r="T38" i="4"/>
  <c r="AB38" i="4"/>
  <c r="D54" i="4"/>
  <c r="D56" i="4" s="1"/>
  <c r="L54" i="4"/>
  <c r="T54" i="4"/>
  <c r="AB54" i="4"/>
  <c r="D70" i="4"/>
  <c r="D72" i="4" s="1"/>
  <c r="L70" i="4"/>
  <c r="T70" i="4"/>
  <c r="AB70" i="4"/>
  <c r="D86" i="4"/>
  <c r="D88" i="4" s="1"/>
  <c r="L86" i="4"/>
  <c r="T86" i="4"/>
  <c r="AB86" i="4"/>
  <c r="X86" i="4"/>
  <c r="D102" i="4"/>
  <c r="D104" i="4" s="1"/>
  <c r="L102" i="4"/>
  <c r="T102" i="4"/>
  <c r="AB102" i="4"/>
  <c r="AC24" i="4"/>
  <c r="AC25" i="4" s="1"/>
  <c r="AC28" i="4" s="1"/>
  <c r="AC30" i="4" s="1"/>
  <c r="U24" i="4"/>
  <c r="U25" i="4" s="1"/>
  <c r="U28" i="4" s="1"/>
  <c r="U30" i="4" s="1"/>
  <c r="M25" i="4"/>
  <c r="M28" i="4" s="1"/>
  <c r="M30" i="4" s="1"/>
  <c r="E38" i="4"/>
  <c r="E40" i="4" s="1"/>
  <c r="M38" i="4"/>
  <c r="U38" i="4"/>
  <c r="AC38" i="4"/>
  <c r="E54" i="4"/>
  <c r="E56" i="4" s="1"/>
  <c r="M54" i="4"/>
  <c r="U54" i="4"/>
  <c r="AC54" i="4"/>
  <c r="E70" i="4"/>
  <c r="E72" i="4" s="1"/>
  <c r="M70" i="4"/>
  <c r="U70" i="4"/>
  <c r="AC70" i="4"/>
  <c r="E86" i="4"/>
  <c r="E88" i="4" s="1"/>
  <c r="E89" i="4" s="1"/>
  <c r="U86" i="4"/>
  <c r="AC86" i="4"/>
  <c r="E102" i="4"/>
  <c r="M102" i="4"/>
  <c r="U102" i="4"/>
  <c r="AC102" i="4"/>
  <c r="AC104" i="4"/>
  <c r="U104" i="4"/>
  <c r="U105" i="4" s="1"/>
  <c r="U108" i="4" s="1"/>
  <c r="U110" i="4" s="1"/>
  <c r="M104" i="4"/>
  <c r="M105" i="4" s="1"/>
  <c r="M108" i="4" s="1"/>
  <c r="M110" i="4" s="1"/>
  <c r="E104" i="4"/>
  <c r="AC88" i="4"/>
  <c r="AC89" i="4" s="1"/>
  <c r="AC92" i="4" s="1"/>
  <c r="AC94" i="4" s="1"/>
  <c r="U88" i="4"/>
  <c r="U89" i="4" s="1"/>
  <c r="U92" i="4" s="1"/>
  <c r="U94" i="4" s="1"/>
  <c r="M88" i="4"/>
  <c r="M89" i="4" s="1"/>
  <c r="M92" i="4" s="1"/>
  <c r="M94" i="4" s="1"/>
  <c r="AC72" i="4"/>
  <c r="AC73" i="4" s="1"/>
  <c r="AC76" i="4" s="1"/>
  <c r="AC78" i="4" s="1"/>
  <c r="U72" i="4"/>
  <c r="U73" i="4" s="1"/>
  <c r="U76" i="4" s="1"/>
  <c r="U78" i="4" s="1"/>
  <c r="M72" i="4"/>
  <c r="M73" i="4" s="1"/>
  <c r="M76" i="4" s="1"/>
  <c r="M78" i="4" s="1"/>
  <c r="M86" i="4"/>
  <c r="Y72" i="4"/>
  <c r="Y73" i="4" s="1"/>
  <c r="Y76" i="4" s="1"/>
  <c r="Y78" i="4" s="1"/>
  <c r="Y56" i="4"/>
  <c r="Y57" i="4" s="1"/>
  <c r="Y60" i="4" s="1"/>
  <c r="Y62" i="4" s="1"/>
  <c r="Q72" i="4"/>
  <c r="Q73" i="4" s="1"/>
  <c r="Q76" i="4" s="1"/>
  <c r="Q78" i="4" s="1"/>
  <c r="Q56" i="4"/>
  <c r="Q57" i="4" s="1"/>
  <c r="Q60" i="4" s="1"/>
  <c r="Q62" i="4" s="1"/>
  <c r="J102" i="4"/>
  <c r="R102" i="4"/>
  <c r="Z102" i="4"/>
  <c r="Y88" i="4"/>
  <c r="Y89" i="4" s="1"/>
  <c r="Y92" i="4" s="1"/>
  <c r="Y94" i="4" s="1"/>
  <c r="Q88" i="4"/>
  <c r="AD24" i="4"/>
  <c r="AD25" i="4" s="1"/>
  <c r="AD28" i="4" s="1"/>
  <c r="AD30" i="4" s="1"/>
  <c r="V24" i="4"/>
  <c r="V25" i="4" s="1"/>
  <c r="V28" i="4" s="1"/>
  <c r="V30" i="4" s="1"/>
  <c r="N24" i="4"/>
  <c r="N25" i="4" s="1"/>
  <c r="N28" i="4" s="1"/>
  <c r="N30" i="4" s="1"/>
  <c r="AD104" i="4"/>
  <c r="AD105" i="4" s="1"/>
  <c r="AD108" i="4" s="1"/>
  <c r="AD110" i="4" s="1"/>
  <c r="V104" i="4"/>
  <c r="V105" i="4" s="1"/>
  <c r="V108" i="4" s="1"/>
  <c r="V110" i="4" s="1"/>
  <c r="N104" i="4"/>
  <c r="N105" i="4" s="1"/>
  <c r="N108" i="4" s="1"/>
  <c r="N110" i="4" s="1"/>
  <c r="AD88" i="4"/>
  <c r="AD89" i="4" s="1"/>
  <c r="AD92" i="4" s="1"/>
  <c r="AD94" i="4" s="1"/>
  <c r="V88" i="4"/>
  <c r="V89" i="4" s="1"/>
  <c r="V92" i="4" s="1"/>
  <c r="V94" i="4" s="1"/>
  <c r="N88" i="4"/>
  <c r="N89" i="4" s="1"/>
  <c r="N92" i="4" s="1"/>
  <c r="N94" i="4" s="1"/>
  <c r="F88" i="4"/>
  <c r="AD72" i="4"/>
  <c r="AD73" i="4" s="1"/>
  <c r="AD76" i="4" s="1"/>
  <c r="AD78" i="4" s="1"/>
  <c r="V72" i="4"/>
  <c r="V73" i="4" s="1"/>
  <c r="V76" i="4" s="1"/>
  <c r="V78" i="4" s="1"/>
  <c r="N72" i="4"/>
  <c r="N73" i="4" s="1"/>
  <c r="N76" i="4" s="1"/>
  <c r="N78" i="4" s="1"/>
  <c r="S88" i="4"/>
  <c r="S89" i="4" s="1"/>
  <c r="S92" i="4" s="1"/>
  <c r="S94" i="4" s="1"/>
  <c r="AA72" i="4"/>
  <c r="AA73" i="4" s="1"/>
  <c r="AA76" i="4" s="1"/>
  <c r="AA78" i="4" s="1"/>
  <c r="S72" i="4"/>
  <c r="S73" i="4" s="1"/>
  <c r="S76" i="4" s="1"/>
  <c r="S78" i="4" s="1"/>
  <c r="K72" i="4"/>
  <c r="K73" i="4" s="1"/>
  <c r="K76" i="4" s="1"/>
  <c r="AA56" i="4"/>
  <c r="AA57" i="4" s="1"/>
  <c r="AA60" i="4" s="1"/>
  <c r="AA62" i="4" s="1"/>
  <c r="S56" i="4"/>
  <c r="S57" i="4" s="1"/>
  <c r="S60" i="4" s="1"/>
  <c r="S62" i="4" s="1"/>
  <c r="K56" i="4"/>
  <c r="K57" i="4" s="1"/>
  <c r="K60" i="4" s="1"/>
  <c r="AA40" i="4"/>
  <c r="AA41" i="4" s="1"/>
  <c r="AA44" i="4" s="1"/>
  <c r="AA46" i="4" s="1"/>
  <c r="S40" i="4"/>
  <c r="S41" i="4" s="1"/>
  <c r="S44" i="4" s="1"/>
  <c r="S46" i="4" s="1"/>
  <c r="K40" i="4"/>
  <c r="K41" i="4" s="1"/>
  <c r="K44" i="4" s="1"/>
  <c r="X104" i="4"/>
  <c r="X105" i="4" s="1"/>
  <c r="X108" i="4" s="1"/>
  <c r="X110" i="4" s="1"/>
  <c r="P104" i="4"/>
  <c r="P105" i="4" s="1"/>
  <c r="P108" i="4" s="1"/>
  <c r="P110" i="4" s="1"/>
  <c r="X88" i="4"/>
  <c r="X89" i="4" s="1"/>
  <c r="X92" i="4" s="1"/>
  <c r="X94" i="4" s="1"/>
  <c r="P88" i="4"/>
  <c r="P89" i="4" s="1"/>
  <c r="P92" i="4" s="1"/>
  <c r="P94" i="4" s="1"/>
  <c r="X72" i="4"/>
  <c r="X73" i="4" s="1"/>
  <c r="X76" i="4" s="1"/>
  <c r="X78" i="4" s="1"/>
  <c r="P72" i="4"/>
  <c r="P73" i="4" s="1"/>
  <c r="P76" i="4" s="1"/>
  <c r="P78" i="4" s="1"/>
  <c r="X56" i="4"/>
  <c r="X57" i="4" s="1"/>
  <c r="X60" i="4" s="1"/>
  <c r="X62" i="4" s="1"/>
  <c r="P56" i="4"/>
  <c r="P57" i="4" s="1"/>
  <c r="P60" i="4" s="1"/>
  <c r="P62" i="4" s="1"/>
  <c r="X40" i="4"/>
  <c r="X41" i="4" s="1"/>
  <c r="X44" i="4" s="1"/>
  <c r="X46" i="4" s="1"/>
  <c r="P40" i="4"/>
  <c r="P41" i="4" s="1"/>
  <c r="P44" i="4" s="1"/>
  <c r="P46" i="4" s="1"/>
  <c r="AA104" i="4"/>
  <c r="AA105" i="4" s="1"/>
  <c r="AA108" i="4" s="1"/>
  <c r="AA110" i="4" s="1"/>
  <c r="S104" i="4"/>
  <c r="S105" i="4" s="1"/>
  <c r="S108" i="4" s="1"/>
  <c r="S110" i="4" s="1"/>
  <c r="K104" i="4"/>
  <c r="K105" i="4" s="1"/>
  <c r="K108" i="4" s="1"/>
  <c r="AA88" i="4"/>
  <c r="AA89" i="4" s="1"/>
  <c r="AA92" i="4" s="1"/>
  <c r="AA94" i="4" s="1"/>
  <c r="K88" i="4"/>
  <c r="K89" i="4" s="1"/>
  <c r="K92" i="4" s="1"/>
  <c r="K94" i="4" s="1"/>
  <c r="Z104" i="4"/>
  <c r="Z105" i="4" s="1"/>
  <c r="Z108" i="4" s="1"/>
  <c r="Z110" i="4" s="1"/>
  <c r="R104" i="4"/>
  <c r="R105" i="4" s="1"/>
  <c r="R108" i="4" s="1"/>
  <c r="R110" i="4" s="1"/>
  <c r="J104" i="4"/>
  <c r="Z88" i="4"/>
  <c r="Z89" i="4" s="1"/>
  <c r="Z92" i="4" s="1"/>
  <c r="Z94" i="4" s="1"/>
  <c r="R88" i="4"/>
  <c r="R89" i="4" s="1"/>
  <c r="R92" i="4" s="1"/>
  <c r="Z72" i="4"/>
  <c r="Z73" i="4" s="1"/>
  <c r="Z76" i="4" s="1"/>
  <c r="Z78" i="4" s="1"/>
  <c r="R72" i="4"/>
  <c r="R73" i="4" s="1"/>
  <c r="R76" i="4" s="1"/>
  <c r="R78" i="4" s="1"/>
  <c r="Z56" i="4"/>
  <c r="Z57" i="4" s="1"/>
  <c r="Z60" i="4" s="1"/>
  <c r="Z62" i="4" s="1"/>
  <c r="R56" i="4"/>
  <c r="R57" i="4" s="1"/>
  <c r="R60" i="4" s="1"/>
  <c r="R62" i="4" s="1"/>
  <c r="I70" i="4"/>
  <c r="I72" i="4" s="1"/>
  <c r="Q70" i="4"/>
  <c r="Y70" i="4"/>
  <c r="I102" i="4"/>
  <c r="I104" i="4" s="1"/>
  <c r="Q102" i="4"/>
  <c r="Y102" i="4"/>
  <c r="Y104" i="4"/>
  <c r="Y105" i="4" s="1"/>
  <c r="Y108" i="4" s="1"/>
  <c r="Y110" i="4" s="1"/>
  <c r="Q104" i="4"/>
  <c r="Q105" i="4" s="1"/>
  <c r="Q108" i="4" s="1"/>
  <c r="Q110" i="4" s="1"/>
  <c r="J22" i="4"/>
  <c r="R22" i="4"/>
  <c r="Z22" i="4"/>
  <c r="X24" i="4"/>
  <c r="X25" i="4" s="1"/>
  <c r="X28" i="4" s="1"/>
  <c r="X30" i="4" s="1"/>
  <c r="P24" i="4"/>
  <c r="P25" i="4" s="1"/>
  <c r="P28" i="4" s="1"/>
  <c r="P30" i="4" s="1"/>
  <c r="J38" i="4"/>
  <c r="R38" i="4"/>
  <c r="Z38" i="4"/>
  <c r="F38" i="4"/>
  <c r="F40" i="4" s="1"/>
  <c r="AD38" i="4"/>
  <c r="J54" i="4"/>
  <c r="J56" i="4" s="1"/>
  <c r="R54" i="4"/>
  <c r="Z54" i="4"/>
  <c r="V57" i="4"/>
  <c r="V60" i="4" s="1"/>
  <c r="V62" i="4" s="1"/>
  <c r="O89" i="4"/>
  <c r="O92" i="4" s="1"/>
  <c r="O94" i="4" s="1"/>
  <c r="O105" i="4"/>
  <c r="O108" i="4" s="1"/>
  <c r="O110" i="4" s="1"/>
  <c r="W105" i="4"/>
  <c r="W108" i="4" s="1"/>
  <c r="W110" i="4" s="1"/>
  <c r="Y41" i="4"/>
  <c r="Y44" i="4" s="1"/>
  <c r="Y46" i="4" s="1"/>
  <c r="Q89" i="4"/>
  <c r="Q92" i="4" s="1"/>
  <c r="Q94" i="4" s="1"/>
  <c r="AB24" i="4"/>
  <c r="AB25" i="4" s="1"/>
  <c r="AB28" i="4" s="1"/>
  <c r="AB30" i="4" s="1"/>
  <c r="T24" i="4"/>
  <c r="T25" i="4" s="1"/>
  <c r="T28" i="4" s="1"/>
  <c r="T30" i="4" s="1"/>
  <c r="L24" i="4"/>
  <c r="L25" i="4" s="1"/>
  <c r="L28" i="4" s="1"/>
  <c r="L30" i="4" s="1"/>
  <c r="F54" i="4"/>
  <c r="F56" i="4" s="1"/>
  <c r="N54" i="4"/>
  <c r="V54" i="4"/>
  <c r="AD54" i="4"/>
  <c r="F70" i="4"/>
  <c r="N70" i="4"/>
  <c r="V70" i="4"/>
  <c r="AD70" i="4"/>
  <c r="J70" i="4"/>
  <c r="R70" i="4"/>
  <c r="F86" i="4"/>
  <c r="N86" i="4"/>
  <c r="V86" i="4"/>
  <c r="AD86" i="4"/>
  <c r="J86" i="4"/>
  <c r="J88" i="4" s="1"/>
  <c r="R86" i="4"/>
  <c r="F102" i="4"/>
  <c r="F104" i="4" s="1"/>
  <c r="N102" i="4"/>
  <c r="V102" i="4"/>
  <c r="AD102" i="4"/>
  <c r="G38" i="4"/>
  <c r="O38" i="4"/>
  <c r="W38" i="4"/>
  <c r="G54" i="4"/>
  <c r="G56" i="4" s="1"/>
  <c r="O54" i="4"/>
  <c r="W54" i="4"/>
  <c r="G70" i="4"/>
  <c r="G72" i="4" s="1"/>
  <c r="O70" i="4"/>
  <c r="W70" i="4"/>
  <c r="Z24" i="4"/>
  <c r="Z25" i="4" s="1"/>
  <c r="Z28" i="4" s="1"/>
  <c r="Z30" i="4" s="1"/>
  <c r="R24" i="4"/>
  <c r="R25" i="4" s="1"/>
  <c r="R28" i="4" s="1"/>
  <c r="R30" i="4" s="1"/>
  <c r="J24" i="4"/>
  <c r="H38" i="4"/>
  <c r="H40" i="4" s="1"/>
  <c r="P38" i="4"/>
  <c r="X38" i="4"/>
  <c r="H70" i="4"/>
  <c r="H72" i="4" s="1"/>
  <c r="P70" i="4"/>
  <c r="X70" i="4"/>
  <c r="T73" i="4"/>
  <c r="T76" i="4" s="1"/>
  <c r="T78" i="4" s="1"/>
  <c r="H102" i="4"/>
  <c r="H104" i="4" s="1"/>
  <c r="P102" i="4"/>
  <c r="X102" i="4"/>
  <c r="L105" i="4"/>
  <c r="L108" i="4" s="1"/>
  <c r="L110" i="4" s="1"/>
  <c r="AB105" i="4"/>
  <c r="AB108" i="4" s="1"/>
  <c r="AB110" i="4" s="1"/>
  <c r="Y24" i="4"/>
  <c r="Y25" i="4" s="1"/>
  <c r="Y28" i="4" s="1"/>
  <c r="Y30" i="4" s="1"/>
  <c r="Q24" i="4"/>
  <c r="Q25" i="4" s="1"/>
  <c r="Q28" i="4" s="1"/>
  <c r="Q30" i="4" s="1"/>
  <c r="I38" i="4"/>
  <c r="I40" i="4" s="1"/>
  <c r="Q38" i="4"/>
  <c r="Y38" i="4"/>
  <c r="I54" i="4"/>
  <c r="I56" i="4" s="1"/>
  <c r="Q54" i="4"/>
  <c r="Y54" i="4"/>
  <c r="AC57" i="4"/>
  <c r="AC60" i="4" s="1"/>
  <c r="AC62" i="4" s="1"/>
  <c r="AC105" i="4"/>
  <c r="AC108" i="4" s="1"/>
  <c r="AC110" i="4" s="1"/>
  <c r="AD57" i="4"/>
  <c r="AD60" i="4" s="1"/>
  <c r="AD62" i="4" s="1"/>
  <c r="N41" i="4"/>
  <c r="N44" i="4" s="1"/>
  <c r="N46" i="4" s="1"/>
  <c r="N57" i="4"/>
  <c r="N60" i="4" s="1"/>
  <c r="N62" i="4" s="1"/>
  <c r="G102" i="4"/>
  <c r="O102" i="4"/>
  <c r="W102" i="4"/>
  <c r="O86" i="4"/>
  <c r="P86" i="4"/>
  <c r="I86" i="4"/>
  <c r="I88" i="4" s="1"/>
  <c r="Q86" i="4"/>
  <c r="Y86" i="4"/>
  <c r="W86" i="4"/>
  <c r="H86" i="4"/>
  <c r="H88" i="4" s="1"/>
  <c r="G86" i="4"/>
  <c r="G88" i="4" s="1"/>
  <c r="Z86" i="4"/>
  <c r="Z70" i="4"/>
  <c r="X54" i="4"/>
  <c r="P54" i="4"/>
  <c r="AD41" i="4"/>
  <c r="AD44" i="4" s="1"/>
  <c r="AD46" i="4" s="1"/>
  <c r="N38" i="4"/>
  <c r="V38" i="4"/>
  <c r="S24" i="4"/>
  <c r="S25" i="4" s="1"/>
  <c r="S28" i="4" s="1"/>
  <c r="S30" i="4" s="1"/>
  <c r="K24" i="4"/>
  <c r="K25" i="4" s="1"/>
  <c r="K28" i="4" s="1"/>
  <c r="AA24" i="4"/>
  <c r="AA25" i="4" s="1"/>
  <c r="AA28" i="4" s="1"/>
  <c r="AA30" i="4" s="1"/>
  <c r="O22" i="4"/>
  <c r="D22" i="4"/>
  <c r="D24" i="4" s="1"/>
  <c r="L22" i="4"/>
  <c r="T22" i="4"/>
  <c r="AB22" i="4"/>
  <c r="X22" i="4"/>
  <c r="E22" i="4"/>
  <c r="E24" i="4" s="1"/>
  <c r="M22" i="4"/>
  <c r="U22" i="4"/>
  <c r="AC22" i="4"/>
  <c r="Q22" i="4"/>
  <c r="F22" i="4"/>
  <c r="F24" i="4" s="1"/>
  <c r="N22" i="4"/>
  <c r="V22" i="4"/>
  <c r="AD22" i="4"/>
  <c r="W22" i="4"/>
  <c r="P22" i="4"/>
  <c r="I22" i="4"/>
  <c r="I24" i="4" s="1"/>
  <c r="G22" i="4"/>
  <c r="G24" i="4" s="1"/>
  <c r="H22" i="4"/>
  <c r="H24" i="4" s="1"/>
  <c r="Y22" i="4"/>
  <c r="J40" i="4" l="1"/>
  <c r="G104" i="4"/>
  <c r="J72" i="4"/>
  <c r="G40" i="4"/>
  <c r="F72" i="4"/>
  <c r="K30" i="4"/>
  <c r="D3" i="4"/>
  <c r="N3" i="4" s="1"/>
  <c r="E3" i="4"/>
  <c r="O3" i="4" s="1"/>
  <c r="D7" i="4"/>
  <c r="K110" i="4"/>
  <c r="D8" i="4"/>
  <c r="E8" i="4"/>
  <c r="R94" i="4"/>
  <c r="E7" i="4"/>
  <c r="E6" i="4"/>
  <c r="K78" i="4"/>
  <c r="D6" i="4"/>
  <c r="K62" i="4"/>
  <c r="D5" i="4"/>
  <c r="E5" i="4"/>
  <c r="E4" i="4"/>
  <c r="K46" i="4"/>
  <c r="D4" i="4"/>
  <c r="D41" i="4" l="1"/>
  <c r="D44" i="4" s="1"/>
  <c r="D46" i="4" s="1"/>
  <c r="D25" i="4"/>
  <c r="D28" i="4" s="1"/>
  <c r="H73" i="4"/>
  <c r="H76" i="4" s="1"/>
  <c r="H78" i="4" s="1"/>
  <c r="E41" i="4"/>
  <c r="E44" i="4" s="1"/>
  <c r="E46" i="4" s="1"/>
  <c r="F25" i="4"/>
  <c r="F28" i="4" s="1"/>
  <c r="F30" i="4" s="1"/>
  <c r="I3" i="4" s="1"/>
  <c r="H105" i="4"/>
  <c r="H108" i="4" s="1"/>
  <c r="H110" i="4" s="1"/>
  <c r="E25" i="4"/>
  <c r="E28" i="4" s="1"/>
  <c r="E30" i="4" s="1"/>
  <c r="I57" i="4"/>
  <c r="I60" i="4" s="1"/>
  <c r="I62" i="4" s="1"/>
  <c r="E57" i="4"/>
  <c r="E60" i="4" s="1"/>
  <c r="E62" i="4" s="1"/>
  <c r="C41" i="4"/>
  <c r="C44" i="4" s="1"/>
  <c r="C46" i="4" s="1"/>
  <c r="F41" i="4"/>
  <c r="F44" i="4" s="1"/>
  <c r="F46" i="4" s="1"/>
  <c r="I4" i="4" s="1"/>
  <c r="H57" i="4"/>
  <c r="H60" i="4" s="1"/>
  <c r="H62" i="4" s="1"/>
  <c r="I25" i="4"/>
  <c r="I28" i="4" s="1"/>
  <c r="I30" i="4" s="1"/>
  <c r="E73" i="4"/>
  <c r="E76" i="4" s="1"/>
  <c r="E78" i="4" s="1"/>
  <c r="D57" i="4"/>
  <c r="D60" i="4" s="1"/>
  <c r="D62" i="4" s="1"/>
  <c r="G73" i="4"/>
  <c r="G76" i="4" s="1"/>
  <c r="G78" i="4" s="1"/>
  <c r="C6" i="4" s="1"/>
  <c r="I41" i="4"/>
  <c r="I44" i="4" s="1"/>
  <c r="I46" i="4" s="1"/>
  <c r="F105" i="4"/>
  <c r="F108" i="4" s="1"/>
  <c r="F110" i="4" s="1"/>
  <c r="I8" i="4" s="1"/>
  <c r="J89" i="4"/>
  <c r="J92" i="4" s="1"/>
  <c r="C25" i="4"/>
  <c r="C28" i="4" s="1"/>
  <c r="C30" i="4" s="1"/>
  <c r="C105" i="4"/>
  <c r="C108" i="4" s="1"/>
  <c r="E92" i="4"/>
  <c r="E94" i="4" s="1"/>
  <c r="D105" i="4"/>
  <c r="D108" i="4" s="1"/>
  <c r="D110" i="4" s="1"/>
  <c r="D89" i="4"/>
  <c r="D92" i="4" s="1"/>
  <c r="D94" i="4" s="1"/>
  <c r="C73" i="4"/>
  <c r="C76" i="4" s="1"/>
  <c r="C78" i="4" s="1"/>
  <c r="J105" i="4"/>
  <c r="J108" i="4" s="1"/>
  <c r="J110" i="4" s="1"/>
  <c r="J73" i="4"/>
  <c r="J76" i="4" s="1"/>
  <c r="J78" i="4" s="1"/>
  <c r="D73" i="4"/>
  <c r="D76" i="4" s="1"/>
  <c r="H25" i="4"/>
  <c r="H28" i="4" s="1"/>
  <c r="H30" i="4" s="1"/>
  <c r="F73" i="4"/>
  <c r="F76" i="4" s="1"/>
  <c r="F78" i="4" s="1"/>
  <c r="I6" i="4" s="1"/>
  <c r="E105" i="4"/>
  <c r="E108" i="4" s="1"/>
  <c r="E110" i="4" s="1"/>
  <c r="J57" i="4"/>
  <c r="J60" i="4" s="1"/>
  <c r="J62" i="4" s="1"/>
  <c r="G57" i="4"/>
  <c r="G60" i="4" s="1"/>
  <c r="G62" i="4" s="1"/>
  <c r="C5" i="4" s="1"/>
  <c r="I89" i="4"/>
  <c r="I92" i="4" s="1"/>
  <c r="I94" i="4" s="1"/>
  <c r="H89" i="4"/>
  <c r="H92" i="4" s="1"/>
  <c r="H94" i="4" s="1"/>
  <c r="G25" i="4"/>
  <c r="G28" i="4" s="1"/>
  <c r="G30" i="4" s="1"/>
  <c r="C3" i="4" s="1"/>
  <c r="M3" i="4" s="1"/>
  <c r="G105" i="4"/>
  <c r="G108" i="4" s="1"/>
  <c r="G110" i="4" s="1"/>
  <c r="C8" i="4" s="1"/>
  <c r="J41" i="4"/>
  <c r="J44" i="4" s="1"/>
  <c r="I73" i="4"/>
  <c r="I76" i="4" s="1"/>
  <c r="I78" i="4" s="1"/>
  <c r="F57" i="4"/>
  <c r="F60" i="4" s="1"/>
  <c r="F62" i="4" s="1"/>
  <c r="I5" i="4" s="1"/>
  <c r="J25" i="4"/>
  <c r="J28" i="4" s="1"/>
  <c r="J30" i="4" s="1"/>
  <c r="C57" i="4"/>
  <c r="C60" i="4" s="1"/>
  <c r="G41" i="4"/>
  <c r="G44" i="4" s="1"/>
  <c r="G46" i="4" s="1"/>
  <c r="C4" i="4" s="1"/>
  <c r="G89" i="4"/>
  <c r="G92" i="4" s="1"/>
  <c r="G94" i="4" s="1"/>
  <c r="C7" i="4" s="1"/>
  <c r="C89" i="4"/>
  <c r="C92" i="4" s="1"/>
  <c r="H41" i="4"/>
  <c r="H44" i="4" s="1"/>
  <c r="H46" i="4" s="1"/>
  <c r="I105" i="4"/>
  <c r="I108" i="4" s="1"/>
  <c r="I110" i="4" s="1"/>
  <c r="F89" i="4"/>
  <c r="F92" i="4" s="1"/>
  <c r="F94" i="4" s="1"/>
  <c r="I7" i="4" s="1"/>
  <c r="S3" i="4" l="1"/>
  <c r="G6" i="4"/>
  <c r="F5" i="4"/>
  <c r="G4" i="4"/>
  <c r="F8" i="4"/>
  <c r="J3" i="4"/>
  <c r="T3" i="4" s="1"/>
  <c r="G3" i="4"/>
  <c r="J46" i="4"/>
  <c r="J4" i="4" s="1"/>
  <c r="F4" i="4"/>
  <c r="J5" i="4"/>
  <c r="C110" i="4"/>
  <c r="G8" i="4" s="1"/>
  <c r="H8" i="4"/>
  <c r="H3" i="4"/>
  <c r="R3" i="4" s="1"/>
  <c r="D30" i="4"/>
  <c r="F3" i="4" s="1"/>
  <c r="J6" i="4"/>
  <c r="D78" i="4"/>
  <c r="F6" i="4" s="1"/>
  <c r="H6" i="4"/>
  <c r="H5" i="4"/>
  <c r="C62" i="4"/>
  <c r="G5" i="4" s="1"/>
  <c r="J8" i="4"/>
  <c r="F7" i="4"/>
  <c r="J94" i="4"/>
  <c r="J7" i="4" s="1"/>
  <c r="C94" i="4"/>
  <c r="G7" i="4" s="1"/>
  <c r="H7" i="4"/>
  <c r="H4" i="4"/>
  <c r="P3" i="4" l="1"/>
  <c r="Q3" i="4"/>
</calcChain>
</file>

<file path=xl/sharedStrings.xml><?xml version="1.0" encoding="utf-8"?>
<sst xmlns="http://schemas.openxmlformats.org/spreadsheetml/2006/main" count="263" uniqueCount="59">
  <si>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</si>
  <si>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</si>
  <si>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</si>
  <si>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</si>
  <si>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</si>
  <si>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</si>
  <si>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</si>
  <si>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</si>
  <si>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</si>
  <si>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</si>
  <si>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</si>
  <si>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</si>
  <si>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</si>
  <si>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</si>
  <si>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</si>
  <si>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</si>
  <si>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</si>
  <si>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</si>
  <si>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</si>
  <si>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</si>
  <si>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</si>
  <si>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</si>
  <si>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</si>
  <si>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</si>
  <si>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</si>
  <si>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</si>
  <si>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</si>
  <si>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</si>
  <si>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H1</t>
  </si>
  <si>
    <t>H4</t>
  </si>
  <si>
    <t>D1</t>
  </si>
  <si>
    <t>EUR</t>
  </si>
  <si>
    <t>USD</t>
  </si>
  <si>
    <t>GBP</t>
  </si>
  <si>
    <t>JPY</t>
  </si>
  <si>
    <t>CAD</t>
  </si>
  <si>
    <t>AUD</t>
  </si>
  <si>
    <t>NZD</t>
  </si>
  <si>
    <t>CHF</t>
  </si>
  <si>
    <t>Pair</t>
  </si>
  <si>
    <t>High</t>
  </si>
  <si>
    <t>Ask</t>
  </si>
  <si>
    <t>Bid</t>
  </si>
  <si>
    <t>Low</t>
  </si>
  <si>
    <t>Spread</t>
  </si>
  <si>
    <t>Point Range</t>
  </si>
  <si>
    <t>Bid Ratio</t>
  </si>
  <si>
    <t>Relative</t>
  </si>
  <si>
    <t>Strength</t>
  </si>
  <si>
    <t>Strong</t>
  </si>
  <si>
    <t>Rising</t>
  </si>
  <si>
    <t>Neutral</t>
  </si>
  <si>
    <t>Weak</t>
  </si>
  <si>
    <t>Account Number</t>
  </si>
  <si>
    <t>TimeFrame</t>
  </si>
  <si>
    <t>M5</t>
  </si>
  <si>
    <t>M15</t>
  </si>
  <si>
    <t>M30</t>
  </si>
  <si>
    <t>Eval of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</si>
</sst>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9" tint="0.39997558519241921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8"/>
      <color rgb="FFFF0000"/>
      <name val="Arial"/>
      <family val="2"/>
    </font>
    <font>
      <sz val="18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indexed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165" fontId="0" fillId="6" borderId="13" xfId="0" applyNumberFormat="1" applyFill="1" applyBorder="1" applyAlignment="1">
      <alignment horizontal="center" vertical="center"/>
    </xf>
    <xf numFmtId="165" fontId="0" fillId="6" borderId="14" xfId="0" applyNumberForma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1" fontId="0" fillId="5" borderId="16" xfId="0" applyNumberForma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10" fontId="1" fillId="5" borderId="18" xfId="1" applyNumberFormat="1" applyFill="1" applyBorder="1" applyAlignment="1">
      <alignment horizontal="center" vertical="center"/>
    </xf>
    <xf numFmtId="10" fontId="1" fillId="5" borderId="12" xfId="1" applyNumberForma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0" xfId="0" applyFont="1"/>
    <xf numFmtId="0" fontId="0" fillId="0" borderId="21" xfId="0" applyBorder="1" applyAlignment="1">
      <alignment horizontal="center"/>
    </xf>
    <xf numFmtId="0" fontId="9" fillId="12" borderId="20" xfId="0" applyFon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19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8" fillId="11" borderId="20" xfId="0" applyFont="1" applyFill="1" applyBorder="1"/>
    <xf numFmtId="0" fontId="7" fillId="5" borderId="20" xfId="0" applyFont="1" applyFill="1" applyBorder="1" applyAlignment="1">
      <alignment horizontal="center" vertical="center"/>
    </xf>
    <xf numFmtId="2" fontId="6" fillId="9" borderId="20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8" fillId="2" borderId="0" xfId="0" applyFont="1" applyFill="1"/>
    <xf numFmtId="0" fontId="10" fillId="12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39"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0.89058999999999999</v>
        <stp/>
        <stp>1321077</stp>
        <stp>@bh,EURGBP,M15,Low,0</stp>
        <tr r="N37" s="4"/>
      </tp>
      <tp>
        <v>74.143000000000001</v>
        <stp/>
        <stp>1321077</stp>
        <stp>@bh,NZDJPY,D1,High,0</stp>
        <tr r="Z98" s="4"/>
      </tp>
      <tp>
        <v>73.92</v>
        <stp/>
        <stp>1321077</stp>
        <stp>@bh,NZDJPY,M5,High,0</stp>
        <tr r="Z18" s="4"/>
      </tp>
      <tp>
        <v>73.92</v>
        <stp/>
        <stp>1321077</stp>
        <stp>@bh,NZDJPY,H1,High,0</stp>
        <tr r="Z66" s="4"/>
      </tp>
      <tp>
        <v>73.92</v>
        <stp/>
        <stp>1321077</stp>
        <stp>@bh,NZDJPY,H4,High,0</stp>
        <tr r="Z82" s="4"/>
      </tp>
      <tp>
        <v>74.143000000000001</v>
        <stp/>
        <stp>1321077</stp>
        <stp>@bh,GBPCHF,M15,Low,0</stp>
        <tr r="T37" s="4"/>
      </tp>
      <tp>
        <v>1.20871</v>
        <stp/>
        <stp>1321077</stp>
        <stp>@bh,CADCHF,M15,Low,0</stp>
        <tr r="H37" s="4"/>
      </tp>
      <tp>
        <v>0.69715000000000005</v>
        <stp/>
        <stp>1321077</stp>
        <stp>@bh,GBPAUD,M15,Low,0</stp>
        <tr r="R37" s="4"/>
      </tp>
      <tp>
        <v>1.76305</v>
        <stp/>
        <stp>1321077</stp>
        <stp>@bh,GBPCAD,M15,Low,0</stp>
        <tr r="S37" s="4"/>
      </tp>
      <tp>
        <v>1.7335499999999999</v>
        <stp/>
        <stp>1321077</stp>
        <stp>@bh,GBPNZD,M15,Low,0</stp>
        <tr r="V37" s="4"/>
      </tp>
      <tp>
        <v>1.9034899999999999</v>
        <stp/>
        <stp>1321077</stp>
        <stp>@bh,GBPUSD,M15,Low,0</stp>
        <tr r="W37" s="4"/>
      </tp>
      <tp>
        <v>1.3564400000000001</v>
        <stp/>
        <stp>1321077</stp>
        <stp>@bh,NZDJPY,M30,Low,0</stp>
        <tr r="Z53" s="4"/>
      </tp>
      <tp>
        <v>73.863</v>
        <stp/>
        <stp>1321077</stp>
        <stp>@bh,GBPCHF,M30,Low,0</stp>
        <tr r="T53" s="4"/>
      </tp>
      <tp>
        <v>1.20858</v>
        <stp/>
        <stp>1321077</stp>
        <stp>@bh,CADCHF,M5,High,0</stp>
        <tr r="H18" s="4"/>
      </tp>
      <tp>
        <v>0.69725000000000004</v>
        <stp/>
        <stp>1321077</stp>
        <stp>@bh,CADCHF,H4,High,0</stp>
        <tr r="H82" s="4"/>
      </tp>
      <tp>
        <v>0.69742999999999999</v>
        <stp/>
        <stp>1321077</stp>
        <stp>@bh,CADCHF,H1,High,0</stp>
        <tr r="H66" s="4"/>
      </tp>
      <tp>
        <v>0.69999</v>
        <stp/>
        <stp>1321077</stp>
        <stp>@bh,CADCHF,D1,High,0</stp>
        <tr r="H98" s="4"/>
      </tp>
      <tp>
        <v>0.69999</v>
        <stp/>
        <stp>1321077</stp>
        <stp>@bh,EURGBP,M30,Low,0</stp>
        <tr r="N53" s="4"/>
      </tp>
      <tp>
        <v>0.69999</v>
        <stp/>
        <stp>1321077</stp>
        <stp>@bh,GBPAUD,M5,High,0</stp>
        <tr r="R18" s="4"/>
      </tp>
      <tp>
        <v>0.89015</v>
        <stp/>
        <stp>1321077</stp>
        <stp>@bh,GBPCAD,M5,High,0</stp>
        <tr r="S18" s="4"/>
      </tp>
      <tp>
        <v>1.76393</v>
        <stp/>
        <stp>1321077</stp>
        <stp>@bh,GBPAUD,H4,High,0</stp>
        <tr r="R82" s="4"/>
      </tp>
      <tp>
        <v>1.76471</v>
        <stp/>
        <stp>1321077</stp>
        <stp>@bh,GBPAUD,H1,High,0</stp>
        <tr r="R66" s="4"/>
      </tp>
      <tp>
        <v>1.9069499999999999</v>
        <stp/>
        <stp>1321077</stp>
        <stp>@bh,GBPNZD,D1,High,0</stp>
        <tr r="V98" s="4"/>
      </tp>
      <tp>
        <v>1.73384</v>
        <stp/>
        <stp>1321077</stp>
        <stp>@bh,GBPCAD,H1,High,0</stp>
        <tr r="S66" s="4"/>
      </tp>
      <tp>
        <v>1.7658799999999999</v>
        <stp/>
        <stp>1321077</stp>
        <stp>@bh,GBPCAD,H4,High,0</stp>
        <tr r="S82" s="4"/>
      </tp>
      <tp>
        <v>1.76702</v>
        <stp/>
        <stp>1321077</stp>
        <stp>@bh,GBPAUD,D1,High,0</stp>
        <tr r="R98" s="4"/>
      </tp>
      <tp>
        <v>1.9069499999999999</v>
        <stp/>
        <stp>1321077</stp>
        <stp>@bh,GBPNZD,H1,High,0</stp>
        <tr r="V66" s="4"/>
      </tp>
      <tp>
        <v>1.73431</v>
        <stp/>
        <stp>1321077</stp>
        <stp>@bh,GBPNZD,H4,High,0</stp>
        <tr r="V82" s="4"/>
      </tp>
      <tp>
        <v>1.7347699999999999</v>
        <stp/>
        <stp>1321077</stp>
        <stp>@bh,GBPCAD,D1,High,0</stp>
        <tr r="S98" s="4"/>
      </tp>
      <tp>
        <v>1.90469</v>
        <stp/>
        <stp>1321077</stp>
        <stp>@bh,GBPNZD,M5,High,0</stp>
        <tr r="V18" s="4"/>
      </tp>
      <tp>
        <v>1.9054599999999999</v>
        <stp/>
        <stp>1321077</stp>
        <stp>@bh,GBPUSD,H1,High,0</stp>
        <tr r="W66" s="4"/>
      </tp>
      <tp>
        <v>1.7347699999999999</v>
        <stp/>
        <stp>1321077</stp>
        <stp>@bh,GBPUSD,H4,High,0</stp>
        <tr r="W82" s="4"/>
      </tp>
      <tp>
        <v>1.35982</v>
        <stp/>
        <stp>1321077</stp>
        <stp>@bh,GBPUSD,M5,High,0</stp>
        <tr r="W18" s="4"/>
      </tp>
      <tp>
        <v>1.35982</v>
        <stp/>
        <stp>1321077</stp>
        <stp>@bh,GBPUSD,D1,High,0</stp>
        <tr r="W98" s="4"/>
      </tp>
      <tp>
        <v>1.76305</v>
        <stp/>
        <stp>1321077</stp>
        <stp>@bh,GBPAUD,M30,Low,0</stp>
        <tr r="R53" s="4"/>
      </tp>
      <tp>
        <v>1.3566499999999999</v>
        <stp/>
        <stp>1321077</stp>
        <stp>@bh,GBPCAD,M30,Low,0</stp>
        <tr r="S53" s="4"/>
      </tp>
      <tp>
        <v>1.9069499999999999</v>
        <stp/>
        <stp>1321077</stp>
        <stp>@bh,GBPNZD,M30,Low,0</stp>
        <tr r="V53" s="4"/>
      </tp>
      <tp>
        <v>1.7347699999999999</v>
        <stp/>
        <stp>1321077</stp>
        <stp>@bh,GBPUSD,M30,Low,0</stp>
        <tr r="W53" s="4"/>
      </tp>
      <tp>
        <v>1.76702</v>
        <stp/>
        <stp>1321077</stp>
        <stp>@bh,NZDJPY,M15,Low,0</stp>
        <tr r="Z37" s="4"/>
      </tp>
      <tp>
        <v>1.35982</v>
        <stp/>
        <stp>1321077</stp>
        <stp>@bh,EURGBP,H1,High,0</stp>
        <tr r="N66" s="4"/>
      </tp>
      <tp>
        <v>1.76305</v>
        <stp/>
        <stp>1321077</stp>
        <stp>@bh,EURGBP,H4,High,0</stp>
        <tr r="N82" s="4"/>
      </tp>
      <tp>
        <v>1.7334000000000001</v>
        <stp/>
        <stp>1321077</stp>
        <stp>@bh,EURGBP,M5,High,0</stp>
        <tr r="N18" s="4"/>
      </tp>
      <tp>
        <v>0.89083000000000001</v>
        <stp/>
        <stp>1321077</stp>
        <stp>@bh,EURGBP,D1,High,0</stp>
        <tr r="N98" s="4"/>
      </tp>
      <tp>
        <v>73.897999999999996</v>
        <stp/>
        <stp>1321077</stp>
        <stp>@bh,CADCHF,M30,Low,0</stp>
        <tr r="H53" s="4"/>
      </tp>
      <tp>
        <v>0.89083000000000001</v>
        <stp/>
        <stp>1321077</stp>
        <stp>@bh,GBPCHF,M5,High,0</stp>
        <tr r="T18" s="4"/>
      </tp>
      <tp>
        <v>0.89083000000000001</v>
        <stp/>
        <stp>1321077</stp>
        <stp>@bh,GBPCHF,H1,High,0</stp>
        <tr r="T66" s="4"/>
      </tp>
      <tp>
        <v>1.2098899999999999</v>
        <stp/>
        <stp>1321077</stp>
        <stp>@bh,GBPCHF,H4,High,0</stp>
        <tr r="T82" s="4"/>
      </tp>
      <tp>
        <v>1.2115199999999999</v>
        <stp/>
        <stp>1321077</stp>
        <stp>@bh,GBPCHF,D1,High,0</stp>
        <tr r="T98" s="4"/>
      </tp>
      <tp>
        <v>0.89083000000000001</v>
        <stp/>
        <stp>1321077</stp>
        <stp>@bh,EURJPY,M15,Low,0</stp>
        <tr r="O37" s="4"/>
      </tp>
      <tp>
        <v>0.69715000000000005</v>
        <stp/>
        <stp>1321077</stp>
        <stp>@bh,AUDJPY,M15,Low,0</stp>
        <tr r="E37" s="4"/>
      </tp>
      <tp>
        <v>103.93</v>
        <stp/>
        <stp>1321077</stp>
        <stp>@bh,USDJPY,D1,High,0</stp>
        <tr r="AD98" s="4"/>
      </tp>
      <tp>
        <v>1.2089399999999999</v>
        <stp/>
        <stp>1321077</stp>
        <stp>@bh,USDJPY,M5,High,0</stp>
        <tr r="AD18" s="4"/>
      </tp>
      <tp>
        <v>1.20946</v>
        <stp/>
        <stp>1321077</stp>
        <stp>@bh,USDJPY,H1,High,0</stp>
        <tr r="AD66" s="4"/>
      </tp>
      <tp>
        <v>1.2098899999999999</v>
        <stp/>
        <stp>1321077</stp>
        <stp>@bh,USDJPY,H4,High,0</stp>
        <tr r="AD82" s="4"/>
      </tp>
      <tp>
        <v>1.2115199999999999</v>
        <stp/>
        <stp>1321077</stp>
        <stp>@bh,USDJPY,M30,Low,0</stp>
        <tr r="AD53" s="4"/>
      </tp>
      <tp>
        <v>125.32599999999999</v>
        <stp/>
        <stp>1321077</stp>
        <stp>@bh,EURJPY,M30,Low,0</stp>
        <tr r="O53" s="4"/>
      </tp>
      <tp>
        <v>79.766999999999996</v>
        <stp/>
        <stp>1321077</stp>
        <stp>@bh,AUDJPY,M30,Low,0</stp>
        <tr r="E53" s="4"/>
      </tp>
      <tp>
        <v>103.93</v>
        <stp/>
        <stp>1321077</stp>
        <stp>@bh,USDJPY,M15,Low,0</stp>
        <tr r="AD37" s="4"/>
      </tp>
      <tp>
        <v>125.489</v>
        <stp/>
        <stp>1321077</stp>
        <stp>@bh,EURJPY,D1,High,0</stp>
        <tr r="O98" s="4"/>
      </tp>
      <tp>
        <v>103.733</v>
        <stp/>
        <stp>1321077</stp>
        <stp>@bh,EURJPY,M5,High,0</stp>
        <tr r="O18" s="4"/>
      </tp>
      <tp>
        <v>103.736</v>
        <stp/>
        <stp>1321077</stp>
        <stp>@bh,EURJPY,H1,High,0</stp>
        <tr r="O66" s="4"/>
      </tp>
      <tp>
        <v>103.755</v>
        <stp/>
        <stp>1321077</stp>
        <stp>@bh,EURJPY,H4,High,0</stp>
        <tr r="O82" s="4"/>
      </tp>
      <tp>
        <v>80.067999999999998</v>
        <stp/>
        <stp>1321077</stp>
        <stp>@bh,AUDJPY,D1,High,0</stp>
        <tr r="E98" s="4"/>
      </tp>
      <tp>
        <v>125.25</v>
        <stp/>
        <stp>1321077</stp>
        <stp>@bh,AUDJPY,M5,High,0</stp>
        <tr r="E18" s="4"/>
      </tp>
      <tp>
        <v>79.715999999999994</v>
        <stp/>
        <stp>1321077</stp>
        <stp>@bh,AUDJPY,H4,High,0</stp>
        <tr r="E82" s="4"/>
      </tp>
      <tp>
        <v>103.724</v>
        <stp/>
        <stp>1321077</stp>
        <stp>@bh,AUDJPY,H1,High,0</stp>
        <tr r="E66" s="4"/>
      </tp>
      <tp>
        <v>0.89100000000000001</v>
        <stp/>
        <stp>1321077</stp>
        <stp>@bh,USDCHF,M15,Low,0</stp>
        <tr r="AC37" s="4"/>
      </tp>
      <tp>
        <v>125.348</v>
        <stp/>
        <stp>1321077</stp>
        <stp>@bh,EURCHF,M5,High,0</stp>
        <tr r="M18" s="4"/>
      </tp>
      <tp>
        <v>125.348</v>
        <stp/>
        <stp>1321077</stp>
        <stp>@bh,EURCHF,H1,High,0</stp>
        <tr r="M66" s="4"/>
      </tp>
      <tp>
        <v>125.348</v>
        <stp/>
        <stp>1321077</stp>
        <stp>@bh,EURCHF,H4,High,0</stp>
        <tr r="M82" s="4"/>
      </tp>
      <tp>
        <v>1.0770599999999999</v>
        <stp/>
        <stp>1321077</stp>
        <stp>@bh,EURCHF,D1,High,0</stp>
        <tr r="M98" s="4"/>
      </tp>
      <tp>
        <v>79.811000000000007</v>
        <stp/>
        <stp>1321077</stp>
        <stp>@bh,AUDCHF,M5,High,0</stp>
        <tr r="D18" s="4"/>
      </tp>
      <tp>
        <v>0.68554999999999999</v>
        <stp/>
        <stp>1321077</stp>
        <stp>@bh,AUDCHF,H4,High,0</stp>
        <tr r="D82" s="4"/>
      </tp>
      <tp>
        <v>79.811000000000007</v>
        <stp/>
        <stp>1321077</stp>
        <stp>@bh,AUDCHF,H1,High,0</stp>
        <tr r="D66" s="4"/>
      </tp>
      <tp>
        <v>0.68689</v>
        <stp/>
        <stp>1321077</stp>
        <stp>@bh,AUDCHF,D1,High,0</stp>
        <tr r="D98" s="4"/>
      </tp>
      <tp>
        <v>0.89100000000000001</v>
        <stp/>
        <stp>1321077</stp>
        <stp>@bh,EURAUD,M30,Low,0</stp>
        <tr r="K53" s="4"/>
      </tp>
      <tp>
        <v>1.54359</v>
        <stp/>
        <stp>1321077</stp>
        <stp>@bh,EURCAD,M30,Low,0</stp>
        <tr r="L53" s="4"/>
      </tp>
      <tp>
        <v>1.07673</v>
        <stp/>
        <stp>1321077</stp>
        <stp>@bh,EURNZD,M30,Low,0</stp>
        <tr r="P53" s="4"/>
      </tp>
      <tp>
        <v>1.0768899999999999</v>
        <stp/>
        <stp>1321077</stp>
        <stp>@bh,EURUSD,M30,Low,0</stp>
        <tr r="Q53" s="4"/>
      </tp>
      <tp>
        <v>1.0768899999999999</v>
        <stp/>
        <stp>1321077</stp>
        <stp>@bh,CHFJPY,M30,Low,0</stp>
        <tr r="J53" s="4"/>
      </tp>
      <tp>
        <v>1.0770599999999999</v>
        <stp/>
        <stp>1321077</stp>
        <stp>@bh,AUDCAD,M30,Low,0</stp>
        <tr r="C53" s="4"/>
      </tp>
      <tp>
        <v>1.0770599999999999</v>
        <stp/>
        <stp>1321077</stp>
        <stp>@bh,AUDNZD,M30,Low,0</stp>
        <tr r="F53" s="4"/>
      </tp>
      <tp>
        <v>0.68554000000000004</v>
        <stp/>
        <stp>1321077</stp>
        <stp>@bh,AUDUSD,M30,Low,0</stp>
        <tr r="G53" s="4"/>
      </tp>
      <tp>
        <v>1.27789</v>
        <stp/>
        <stp>1321077</stp>
        <stp>@bh,USDCAD,M15,Low,0</stp>
        <tr r="AB37" s="4"/>
      </tp>
      <tp>
        <v>1.5711599999999999</v>
        <stp/>
        <stp>1321077</stp>
        <stp>@bh,EURAUD,M5,High,0</stp>
        <tr r="K18" s="4"/>
      </tp>
      <tp>
        <v>1.5443100000000001</v>
        <stp/>
        <stp>1321077</stp>
        <stp>@bh,EURCAD,M5,High,0</stp>
        <tr r="L18" s="4"/>
      </tp>
      <tp>
        <v>1.57182</v>
        <stp/>
        <stp>1321077</stp>
        <stp>@bh,EURAUD,H4,High,0</stp>
        <tr r="K82" s="4"/>
      </tp>
      <tp>
        <v>1.5714900000000001</v>
        <stp/>
        <stp>1321077</stp>
        <stp>@bh,EURAUD,H1,High,0</stp>
        <tr r="K66" s="4"/>
      </tp>
      <tp>
        <v>1.69641</v>
        <stp/>
        <stp>1321077</stp>
        <stp>@bh,EURNZD,D1,High,0</stp>
        <tr r="P98" s="4"/>
      </tp>
      <tp>
        <v>1.54434</v>
        <stp/>
        <stp>1321077</stp>
        <stp>@bh,EURCAD,H1,High,0</stp>
        <tr r="L66" s="4"/>
      </tp>
      <tp>
        <v>1.54434</v>
        <stp/>
        <stp>1321077</stp>
        <stp>@bh,EURCAD,H4,High,0</stp>
        <tr r="L82" s="4"/>
      </tp>
      <tp>
        <v>1.57182</v>
        <stp/>
        <stp>1321077</stp>
        <stp>@bh,EURAUD,D1,High,0</stp>
        <tr r="K98" s="4"/>
      </tp>
      <tp>
        <v>1.69608</v>
        <stp/>
        <stp>1321077</stp>
        <stp>@bh,EURNZD,H1,High,0</stp>
        <tr r="P66" s="4"/>
      </tp>
      <tp>
        <v>1.69641</v>
        <stp/>
        <stp>1321077</stp>
        <stp>@bh,EURNZD,H4,High,0</stp>
        <tr r="P82" s="4"/>
      </tp>
      <tp>
        <v>1.54434</v>
        <stp/>
        <stp>1321077</stp>
        <stp>@bh,EURCAD,D1,High,0</stp>
        <tr r="L98" s="4"/>
      </tp>
      <tp>
        <v>1.6959</v>
        <stp/>
        <stp>1321077</stp>
        <stp>@bh,EURNZD,M5,High,0</stp>
        <tr r="P18" s="4"/>
      </tp>
      <tp>
        <v>1.2084299999999999</v>
        <stp/>
        <stp>1321077</stp>
        <stp>@bh,EURUSD,H1,High,0</stp>
        <tr r="Q66" s="4"/>
      </tp>
      <tp>
        <v>1.2084299999999999</v>
        <stp/>
        <stp>1321077</stp>
        <stp>@bh,EURUSD,H4,High,0</stp>
        <tr r="Q82" s="4"/>
      </tp>
      <tp>
        <v>1.2084299999999999</v>
        <stp/>
        <stp>1321077</stp>
        <stp>@bh,EURUSD,M5,High,0</stp>
        <tr r="Q18" s="4"/>
      </tp>
      <tp>
        <v>1.20865</v>
        <stp/>
        <stp>1321077</stp>
        <stp>@bh,EURUSD,D1,High,0</stp>
        <tr r="Q98" s="4"/>
      </tp>
      <tp>
        <v>116.59</v>
        <stp/>
        <stp>1321077</stp>
        <stp>@bh,CHFJPY,D1,High,0</stp>
        <tr r="J98" s="4"/>
      </tp>
      <tp>
        <v>116.41200000000001</v>
        <stp/>
        <stp>1321077</stp>
        <stp>@bh,CHFJPY,M5,High,0</stp>
        <tr r="J18" s="4"/>
      </tp>
      <tp>
        <v>116.41200000000001</v>
        <stp/>
        <stp>1321077</stp>
        <stp>@bh,CHFJPY,H4,High,0</stp>
        <tr r="J82" s="4"/>
      </tp>
      <tp>
        <v>116.41200000000001</v>
        <stp/>
        <stp>1321077</stp>
        <stp>@bh,CHFJPY,H1,High,0</stp>
        <tr r="J66" s="4"/>
      </tp>
      <tp>
        <v>0.98323000000000005</v>
        <stp/>
        <stp>1321077</stp>
        <stp>@bh,AUDCAD,M5,High,0</stp>
        <tr r="C18" s="4"/>
      </tp>
      <tp>
        <v>1.0806199999999999</v>
        <stp/>
        <stp>1321077</stp>
        <stp>@bh,AUDNZD,D1,High,0</stp>
        <tr r="F98" s="4"/>
      </tp>
      <tp>
        <v>0.98323000000000005</v>
        <stp/>
        <stp>1321077</stp>
        <stp>@bh,AUDCAD,H4,High,0</stp>
        <tr r="C82" s="4"/>
      </tp>
      <tp>
        <v>0.98323000000000005</v>
        <stp/>
        <stp>1321077</stp>
        <stp>@bh,AUDCAD,H1,High,0</stp>
        <tr r="C66" s="4"/>
      </tp>
      <tp>
        <v>1.0796399999999999</v>
        <stp/>
        <stp>1321077</stp>
        <stp>@bh,AUDNZD,H4,High,0</stp>
        <tr r="F82" s="4"/>
      </tp>
      <tp>
        <v>1.0796399999999999</v>
        <stp/>
        <stp>1321077</stp>
        <stp>@bh,AUDNZD,H1,High,0</stp>
        <tr r="F66" s="4"/>
      </tp>
      <tp>
        <v>0.98336000000000001</v>
        <stp/>
        <stp>1321077</stp>
        <stp>@bh,AUDCAD,D1,High,0</stp>
        <tr r="C98" s="4"/>
      </tp>
      <tp>
        <v>1.0796399999999999</v>
        <stp/>
        <stp>1321077</stp>
        <stp>@bh,AUDNZD,M5,High,0</stp>
        <tr r="F18" s="4"/>
      </tp>
      <tp>
        <v>0.76941999999999999</v>
        <stp/>
        <stp>1321077</stp>
        <stp>@bh,AUDUSD,H4,High,0</stp>
        <tr r="G82" s="4"/>
      </tp>
      <tp>
        <v>0.76941999999999999</v>
        <stp/>
        <stp>1321077</stp>
        <stp>@bh,AUDUSD,H1,High,0</stp>
        <tr r="G66" s="4"/>
      </tp>
      <tp>
        <v>0.76941999999999999</v>
        <stp/>
        <stp>1321077</stp>
        <stp>@bh,AUDUSD,M5,High,0</stp>
        <tr r="G18" s="4"/>
      </tp>
      <tp>
        <v>0.77105999999999997</v>
        <stp/>
        <stp>1321077</stp>
        <stp>@bh,AUDUSD,D1,High,0</stp>
        <tr r="G98" s="4"/>
      </tp>
      <tp>
        <v>1.0765</v>
        <stp/>
        <stp>1321077</stp>
        <stp>@bh,EURCHF,M30,Low,0</stp>
        <tr r="M53" s="4"/>
      </tp>
      <tp>
        <v>0.68513000000000002</v>
        <stp/>
        <stp>1321077</stp>
        <stp>@bh,AUDCHF,M30,Low,0</stp>
        <tr r="D53" s="4"/>
      </tp>
      <tp>
        <v>1.5705199999999999</v>
        <stp/>
        <stp>1321077</stp>
        <stp>@bh,EURAUD,M15,Low,0</stp>
        <tr r="K37" s="4"/>
      </tp>
      <tp>
        <v>1.5441100000000001</v>
        <stp/>
        <stp>1321077</stp>
        <stp>@bh,EURCAD,M15,Low,0</stp>
        <tr r="L37" s="4"/>
      </tp>
      <tp>
        <v>1.6955499999999999</v>
        <stp/>
        <stp>1321077</stp>
        <stp>@bh,EURNZD,M15,Low,0</stp>
        <tr r="P37" s="4"/>
      </tp>
      <tp>
        <v>1.2081900000000001</v>
        <stp/>
        <stp>1321077</stp>
        <stp>@bh,EURUSD,M15,Low,0</stp>
        <tr r="Q37" s="4"/>
      </tp>
      <tp>
        <v>116.393</v>
        <stp/>
        <stp>1321077</stp>
        <stp>@bh,CHFJPY,M15,Low,0</stp>
        <tr r="J37" s="4"/>
      </tp>
      <tp>
        <v>0.98287999999999998</v>
        <stp/>
        <stp>1321077</stp>
        <stp>@bh,AUDCAD,M15,Low,0</stp>
        <tr r="C37" s="4"/>
      </tp>
      <tp>
        <v>1.07938</v>
        <stp/>
        <stp>1321077</stp>
        <stp>@bh,AUDNZD,M15,Low,0</stp>
        <tr r="F37" s="4"/>
      </tp>
      <tp>
        <v>0.76900000000000002</v>
        <stp/>
        <stp>1321077</stp>
        <stp>@bh,AUDUSD,M15,Low,0</stp>
        <tr r="G37" s="4"/>
      </tp>
      <tp>
        <v>1.27816</v>
        <stp/>
        <stp>1321077</stp>
        <stp>@bh,USDCAD,M5,High,0</stp>
        <tr r="AB18" s="4"/>
      </tp>
      <tp>
        <v>1.27844</v>
        <stp/>
        <stp>1321077</stp>
        <stp>@bh,USDCAD,H1,High,0</stp>
        <tr r="AB66" s="4"/>
      </tp>
      <tp>
        <v>1.27844</v>
        <stp/>
        <stp>1321077</stp>
        <stp>@bh,USDCAD,H4,High,0</stp>
        <tr r="AB82" s="4"/>
      </tp>
      <tp>
        <v>1.2784599999999999</v>
        <stp/>
        <stp>1321077</stp>
        <stp>@bh,USDCAD,D1,High,0</stp>
        <tr r="AB98" s="4"/>
      </tp>
      <tp>
        <v>0.89100000000000001</v>
        <stp/>
        <stp>1321077</stp>
        <stp>@bh,USDCHF,M30,Low,0</stp>
        <tr r="AC53" s="4"/>
      </tp>
      <tp>
        <v>1.07667</v>
        <stp/>
        <stp>1321077</stp>
        <stp>@bh,EURCHF,M15,Low,0</stp>
        <tr r="M37" s="4"/>
      </tp>
      <tp>
        <v>0.68523999999999996</v>
        <stp/>
        <stp>1321077</stp>
        <stp>@bh,AUDCHF,M15,Low,0</stp>
        <tr r="D37" s="4"/>
      </tp>
      <tp>
        <v>0.89117999999999997</v>
        <stp/>
        <stp>1321077</stp>
        <stp>@bh,USDCHF,M5,High,0</stp>
        <tr r="AC18" s="4"/>
      </tp>
      <tp>
        <v>0.89154</v>
        <stp/>
        <stp>1321077</stp>
        <stp>@bh,USDCHF,H1,High,0</stp>
        <tr r="AC66" s="4"/>
      </tp>
      <tp>
        <v>0.89165000000000005</v>
        <stp/>
        <stp>1321077</stp>
        <stp>@bh,USDCHF,H4,High,0</stp>
        <tr r="AC82" s="4"/>
      </tp>
      <tp>
        <v>0.89259999999999995</v>
        <stp/>
        <stp>1321077</stp>
        <stp>@bh,USDCHF,D1,High,0</stp>
        <tr r="AC98" s="4"/>
      </tp>
      <tp>
        <v>1.27789</v>
        <stp/>
        <stp>1321077</stp>
        <stp>@bh,USDCAD,M30,Low,0</stp>
        <tr r="AB53" s="4"/>
      </tp>
      <tp>
        <v>81.13</v>
        <stp/>
        <stp>1321077</stp>
        <stp>@bh,CADJPY,M30,Low,0</stp>
        <tr r="I53" s="4"/>
      </tp>
      <tp>
        <v>141.19499999999999</v>
        <stp/>
        <stp>1321077</stp>
        <stp>@bh,GBPJPY,D1,High,0</stp>
        <tr r="U98" s="4"/>
      </tp>
      <tp>
        <v>140.72399999999999</v>
        <stp/>
        <stp>1321077</stp>
        <stp>@bh,GBPJPY,M5,High,0</stp>
        <tr r="U18" s="4"/>
      </tp>
      <tp>
        <v>140.72999999999999</v>
        <stp/>
        <stp>1321077</stp>
        <stp>@bh,GBPJPY,H1,High,0</stp>
        <tr r="U66" s="4"/>
      </tp>
      <tp>
        <v>140.80199999999999</v>
        <stp/>
        <stp>1321077</stp>
        <stp>@bh,GBPJPY,H4,High,0</stp>
        <tr r="U82" s="4"/>
      </tp>
      <tp>
        <v>0.63482000000000005</v>
        <stp/>
        <stp>1321077</stp>
        <stp>@bh,NZDCHF,M15,Low,0</stp>
        <tr r="Y37" s="4"/>
      </tp>
      <tp>
        <v>140.66399999999999</v>
        <stp/>
        <stp>1321077</stp>
        <stp>@bh,GBPJPY,M30,Low,0</stp>
        <tr r="U53" s="4"/>
      </tp>
      <tp>
        <v>0.91051000000000004</v>
        <stp/>
        <stp>1321077</stp>
        <stp>@bh,NZDCAD,M15,Low,0</stp>
        <tr r="X37" s="4"/>
      </tp>
      <tp>
        <v>0.71242000000000005</v>
        <stp/>
        <stp>1321077</stp>
        <stp>@bh,NZDUSD,M15,Low,0</stp>
        <tr r="AA37" s="4"/>
      </tp>
      <tp>
        <v>81.596000000000004</v>
        <stp/>
        <stp>1321077</stp>
        <stp>@bh,CADJPY,D1,High,0</stp>
        <tr r="I98" s="4"/>
      </tp>
      <tp>
        <v>81.17</v>
        <stp/>
        <stp>1321077</stp>
        <stp>@bh,CADJPY,M5,High,0</stp>
        <tr r="I18" s="4"/>
      </tp>
      <tp>
        <v>81.228999999999999</v>
        <stp/>
        <stp>1321077</stp>
        <stp>@bh,CADJPY,H4,High,0</stp>
        <tr r="I82" s="4"/>
      </tp>
      <tp>
        <v>81.17</v>
        <stp/>
        <stp>1321077</stp>
        <stp>@bh,CADJPY,H1,High,0</stp>
        <tr r="I66" s="4"/>
      </tp>
      <tp>
        <v>0.63471999999999995</v>
        <stp/>
        <stp>1321077</stp>
        <stp>@bh,NZDCHF,M30,Low,0</stp>
        <tr r="Y53" s="4"/>
      </tp>
      <tp>
        <v>81.153000000000006</v>
        <stp/>
        <stp>1321077</stp>
        <stp>@bh,CADJPY,M15,Low,0</stp>
        <tr r="I37" s="4"/>
      </tp>
      <tp>
        <v>0.91066000000000003</v>
        <stp/>
        <stp>1321077</stp>
        <stp>@bh,NZDCAD,M5,High,0</stp>
        <tr r="X18" s="4"/>
      </tp>
      <tp>
        <v>0.91066000000000003</v>
        <stp/>
        <stp>1321077</stp>
        <stp>@bh,NZDCAD,H1,High,0</stp>
        <tr r="X66" s="4"/>
      </tp>
      <tp>
        <v>0.91066000000000003</v>
        <stp/>
        <stp>1321077</stp>
        <stp>@bh,NZDCAD,H4,High,0</stp>
        <tr r="X82" s="4"/>
      </tp>
      <tp>
        <v>0.91066999999999998</v>
        <stp/>
        <stp>1321077</stp>
        <stp>@bh,NZDCAD,D1,High,0</stp>
        <tr r="X98" s="4"/>
      </tp>
      <tp>
        <v>0.71264000000000005</v>
        <stp/>
        <stp>1321077</stp>
        <stp>@bh,NZDUSD,H1,High,0</stp>
        <tr r="AA66" s="4"/>
      </tp>
      <tp>
        <v>0.7127</v>
        <stp/>
        <stp>1321077</stp>
        <stp>@bh,NZDUSD,H4,High,0</stp>
        <tr r="AA82" s="4"/>
      </tp>
      <tp>
        <v>0.71264000000000005</v>
        <stp/>
        <stp>1321077</stp>
        <stp>@bh,NZDUSD,M5,High,0</stp>
        <tr r="AA18" s="4"/>
      </tp>
      <tp>
        <v>0.71396999999999999</v>
        <stp/>
        <stp>1321077</stp>
        <stp>@bh,NZDUSD,D1,High,0</stp>
        <tr r="AA98" s="4"/>
      </tp>
      <tp>
        <v>140.70400000000001</v>
        <stp/>
        <stp>1321077</stp>
        <stp>@bh,GBPJPY,M15,Low,0</stp>
        <tr r="U37" s="4"/>
      </tp>
      <tp>
        <v>0.91022000000000003</v>
        <stp/>
        <stp>1321077</stp>
        <stp>@bh,NZDCAD,M30,Low,0</stp>
        <tr r="X53" s="4"/>
      </tp>
      <tp>
        <v>0.71211999999999998</v>
        <stp/>
        <stp>1321077</stp>
        <stp>@bh,NZDUSD,M30,Low,0</stp>
        <tr r="AA53" s="4"/>
      </tp>
      <tp>
        <v>0.63495000000000001</v>
        <stp/>
        <stp>1321077</stp>
        <stp>@bh,NZDCHF,M5,High,0</stp>
        <tr r="Y18" s="4"/>
      </tp>
      <tp>
        <v>0.63507000000000002</v>
        <stp/>
        <stp>1321077</stp>
        <stp>@bh,NZDCHF,H1,High,0</stp>
        <tr r="Y66" s="4"/>
      </tp>
      <tp>
        <v>0.63517999999999997</v>
        <stp/>
        <stp>1321077</stp>
        <stp>@bh,NZDCHF,H4,High,0</stp>
        <tr r="Y82" s="4"/>
      </tp>
      <tp>
        <v>0.63600000000000001</v>
        <stp/>
        <stp>1321077</stp>
        <stp>@bh,NZDCHF,D1,High,0</stp>
        <tr r="Y98" s="4"/>
      </tp>
      <tp>
        <v>1.35663</v>
        <stp/>
        <stp>1321077</stp>
        <stp>bidGBPUSD</stp>
        <tr r="W20" s="4"/>
        <tr r="W36" s="4"/>
        <tr r="W52" s="4"/>
        <tr r="W68" s="4"/>
        <tr r="W84" s="4"/>
        <tr r="W100" s="4"/>
      </tp>
      <tp>
        <v>1.2084299999999999</v>
        <stp/>
        <stp>1321077</stp>
        <stp>bidEURUSD</stp>
        <tr r="Q52" s="4"/>
        <tr r="Q20" s="4"/>
        <tr r="Q36" s="4"/>
        <tr r="Q84" s="4"/>
        <tr r="Q68" s="4"/>
        <tr r="Q100" s="4"/>
      </tp>
      <tp>
        <v>0.76944999999999997</v>
        <stp/>
        <stp>1321077</stp>
        <stp>bidAUDUSD</stp>
        <tr r="G20" s="4"/>
        <tr r="G36" s="4"/>
        <tr r="G52" s="4"/>
        <tr r="G68" s="4"/>
        <tr r="G84" s="4"/>
        <tr r="G100" s="4"/>
      </tp>
      <tp>
        <v>0.71265999999999996</v>
        <stp/>
        <stp>1321077</stp>
        <stp>bidNZDUSD</stp>
        <tr r="AA36" s="4"/>
        <tr r="AA52" s="4"/>
        <tr r="AA68" s="4"/>
        <tr r="AA84" s="4"/>
        <tr r="AA100" s="4"/>
        <tr r="AA20" s="4"/>
      </tp>
      <tp>
        <v>1.3567199999999999</v>
        <stp/>
        <stp>1321077</stp>
        <stp>askGBPUSD</stp>
        <tr r="W35" s="4"/>
        <tr r="W51" s="4"/>
        <tr r="W67" s="4"/>
        <tr r="W83" s="4"/>
        <tr r="W99" s="4"/>
        <tr r="W19" s="4"/>
      </tp>
      <tp>
        <v>1.20845</v>
        <stp/>
        <stp>1321077</stp>
        <stp>askEURUSD</stp>
        <tr r="Q35" s="4"/>
        <tr r="Q51" s="4"/>
        <tr r="Q67" s="4"/>
        <tr r="Q83" s="4"/>
        <tr r="Q99" s="4"/>
        <tr r="Q19" s="4"/>
      </tp>
      <tp>
        <v>0.76946999999999999</v>
        <stp/>
        <stp>1321077</stp>
        <stp>askAUDUSD</stp>
        <tr r="G35" s="4"/>
        <tr r="G51" s="4"/>
        <tr r="G67" s="4"/>
        <tr r="G83" s="4"/>
        <tr r="G99" s="4"/>
        <tr r="G19" s="4"/>
      </tp>
      <tp>
        <v>0.7127</v>
        <stp/>
        <stp>1321077</stp>
        <stp>askNZDUSD</stp>
        <tr r="AA19" s="4"/>
        <tr r="AA35" s="4"/>
        <tr r="AA51" s="4"/>
        <tr r="AA67" s="4"/>
        <tr r="AA83" s="4"/>
        <tr r="AA99" s="4"/>
      </tp>
      <tp>
        <v>0.89073000000000002</v>
        <stp/>
        <stp>1321077</stp>
        <stp>bidEURGBP</stp>
        <tr r="N36" s="4"/>
        <tr r="N52" s="4"/>
        <tr r="N68" s="4"/>
        <tr r="N84" s="4"/>
        <tr r="N100" s="4"/>
        <tr r="N20" s="4"/>
      </tp>
      <tp>
        <v>103.72499999999999</v>
        <stp/>
        <stp>1321077</stp>
        <stp>askUSDJPY</stp>
        <tr r="AD35" s="4"/>
        <tr r="AD51" s="4"/>
        <tr r="AD67" s="4"/>
        <tr r="AD83" s="4"/>
        <tr r="AD99" s="4"/>
        <tr r="AD19" s="4"/>
      </tp>
      <tp>
        <v>125.34699999999999</v>
        <stp/>
        <stp>1321077</stp>
        <stp>askEURJPY</stp>
        <tr r="O35" s="4"/>
        <tr r="O51" s="4"/>
        <tr r="O67" s="4"/>
        <tr r="O83" s="4"/>
        <tr r="O99" s="4"/>
        <tr r="O19" s="4"/>
      </tp>
      <tp>
        <v>140.726</v>
        <stp/>
        <stp>1321077</stp>
        <stp>askGBPJPY</stp>
        <tr r="U35" s="4"/>
        <tr r="U67" s="4"/>
        <tr r="U99" s="4"/>
        <tr r="U19" s="4"/>
        <tr r="U51" s="4"/>
        <tr r="U83" s="4"/>
      </tp>
      <tp>
        <v>79.814999999999998</v>
        <stp/>
        <stp>1321077</stp>
        <stp>askAUDJPY</stp>
        <tr r="E35" s="4"/>
        <tr r="E83" s="4"/>
        <tr r="E51" s="4"/>
        <tr r="E67" s="4"/>
        <tr r="E99" s="4"/>
        <tr r="E19" s="4"/>
      </tp>
      <tp>
        <v>81.171000000000006</v>
        <stp/>
        <stp>1321077</stp>
        <stp>askCADJPY</stp>
        <tr r="I35" s="4"/>
        <tr r="I51" s="4"/>
        <tr r="I67" s="4"/>
        <tr r="I83" s="4"/>
        <tr r="I99" s="4"/>
        <tr r="I19" s="4"/>
      </tp>
      <tp>
        <v>116.41500000000001</v>
        <stp/>
        <stp>1321077</stp>
        <stp>askCHFJPY</stp>
        <tr r="J35" s="4"/>
        <tr r="J51" s="4"/>
        <tr r="J67" s="4"/>
        <tr r="J83" s="4"/>
        <tr r="J99" s="4"/>
        <tr r="J19" s="4"/>
      </tp>
      <tp>
        <v>73.927999999999997</v>
        <stp/>
        <stp>1321077</stp>
        <stp>askNZDJPY</stp>
        <tr r="Z35" s="4"/>
        <tr r="Z51" s="4"/>
        <tr r="Z67" s="4"/>
        <tr r="Z83" s="4"/>
        <tr r="Z99" s="4"/>
        <tr r="Z19" s="4"/>
      </tp>
      <tp>
        <v>1.5442199999999999</v>
        <stp/>
        <stp>1321077</stp>
        <stp>bidEURCAD</stp>
        <tr r="L36" s="4"/>
        <tr r="L52" s="4"/>
        <tr r="L68" s="4"/>
        <tr r="L84" s="4"/>
        <tr r="L100" s="4"/>
        <tr r="L20" s="4"/>
      </tp>
      <tp>
        <v>0.63495000000000001</v>
        <stp/>
        <stp>1321077</stp>
        <stp>bidNZDCHF</stp>
        <tr r="Y20" s="4"/>
        <tr r="Y36" s="4"/>
        <tr r="Y68" s="4"/>
        <tr r="Y84" s="4"/>
        <tr r="Y100" s="4"/>
        <tr r="Y52" s="4"/>
      </tp>
      <tp>
        <v>1.7336</v>
        <stp/>
        <stp>1321077</stp>
        <stp>bidGBPCAD</stp>
        <tr r="S36" s="4"/>
        <tr r="S52" s="4"/>
        <tr r="S68" s="4"/>
        <tr r="S84" s="4"/>
        <tr r="S100" s="4"/>
        <tr r="S20" s="4"/>
      </tp>
      <tp>
        <v>0.98324999999999996</v>
        <stp/>
        <stp>1321077</stp>
        <stp>bidAUDCAD</stp>
        <tr r="C36" s="4"/>
        <tr r="C52" s="4"/>
        <tr r="C68" s="4"/>
        <tr r="C84" s="4"/>
        <tr r="C100" s="4"/>
        <tr r="C20" s="4"/>
      </tp>
      <tp>
        <v>1.0767</v>
        <stp/>
        <stp>1321077</stp>
        <stp>bidEURCHF</stp>
        <tr r="M36" s="4"/>
        <tr r="M52" s="4"/>
        <tr r="M68" s="4"/>
        <tr r="M84" s="4"/>
        <tr r="M100" s="4"/>
        <tr r="M20" s="4"/>
      </tp>
      <tp>
        <v>0.91066999999999998</v>
        <stp/>
        <stp>1321077</stp>
        <stp>bidNZDCAD</stp>
        <tr r="X36" s="4"/>
        <tr r="X52" s="4"/>
        <tr r="X68" s="4"/>
        <tr r="X84" s="4"/>
        <tr r="X100" s="4"/>
        <tr r="X20" s="4"/>
      </tp>
      <tp>
        <v>1.20875</v>
        <stp/>
        <stp>1321077</stp>
        <stp>bidGBPCHF</stp>
        <tr r="T36" s="4"/>
        <tr r="T52" s="4"/>
        <tr r="T68" s="4"/>
        <tr r="T84" s="4"/>
        <tr r="T100" s="4"/>
        <tr r="T20" s="4"/>
      </tp>
      <tp>
        <v>0.68557000000000001</v>
        <stp/>
        <stp>1321077</stp>
        <stp>bidAUDCHF</stp>
        <tr r="D36" s="4"/>
        <tr r="D52" s="4"/>
        <tr r="D68" s="4"/>
        <tr r="D84" s="4"/>
        <tr r="D100" s="4"/>
        <tr r="D20" s="4"/>
      </tp>
      <tp>
        <v>0.69721</v>
        <stp/>
        <stp>1321077</stp>
        <stp>bidCADCHF</stp>
        <tr r="H36" s="4"/>
        <tr r="H52" s="4"/>
        <tr r="H68" s="4"/>
        <tr r="H84" s="4"/>
        <tr r="H100" s="4"/>
        <tr r="H20" s="4"/>
      </tp>
      <tp>
        <v>1.27789</v>
        <stp/>
        <stp>1321077</stp>
        <stp>bidUSDCAD</stp>
        <tr r="AB36" s="4"/>
        <tr r="AB52" s="4"/>
        <tr r="AB68" s="4"/>
        <tr r="AB84" s="4"/>
        <tr r="AB100" s="4"/>
        <tr r="AB20" s="4"/>
      </tp>
      <tp>
        <v>0.89100999999999997</v>
        <stp/>
        <stp>1321077</stp>
        <stp>bidUSDCHF</stp>
        <tr r="AC36" s="4"/>
        <tr r="AC52" s="4"/>
        <tr r="AC68" s="4"/>
        <tr r="AC84" s="4"/>
        <tr r="AC100" s="4"/>
        <tr r="AC20" s="4"/>
      </tp>
      <tp>
        <v>1.57047</v>
        <stp/>
        <stp>1321077</stp>
        <stp>bidEURAUD</stp>
        <tr r="K36" s="4"/>
        <tr r="K52" s="4"/>
        <tr r="K68" s="4"/>
        <tr r="K84" s="4"/>
        <tr r="K100" s="4"/>
        <tr r="K20" s="4"/>
      </tp>
      <tp>
        <v>1.7630399999999999</v>
        <stp/>
        <stp>1321077</stp>
        <stp>bidGBPAUD</stp>
        <tr r="R36" s="4"/>
        <tr r="R52" s="4"/>
        <tr r="R68" s="4"/>
        <tr r="R84" s="4"/>
        <tr r="R100" s="4"/>
        <tr r="R20" s="4"/>
      </tp>
      <tp>
        <v>1.9037299999999999</v>
        <stp/>
        <stp>1321077</stp>
        <stp>askGBPNZD</stp>
        <tr r="V35" s="4"/>
        <tr r="V51" s="4"/>
        <tr r="V67" s="4"/>
        <tr r="V83" s="4"/>
        <tr r="V99" s="4"/>
        <tr r="V19" s="4"/>
      </tp>
      <tp>
        <v>1.69567</v>
        <stp/>
        <stp>1321077</stp>
        <stp>askEURNZD</stp>
        <tr r="P35" s="4"/>
        <tr r="P51" s="4"/>
        <tr r="P67" s="4"/>
        <tr r="P83" s="4"/>
        <tr r="P99" s="4"/>
        <tr r="P19" s="4"/>
      </tp>
      <tp>
        <v>1.07968</v>
        <stp/>
        <stp>1321077</stp>
        <stp>askAUDNZD</stp>
        <tr r="F35" s="4"/>
        <tr r="F51" s="4"/>
        <tr r="F67" s="4"/>
        <tr r="F83" s="4"/>
        <tr r="F99" s="4"/>
        <tr r="F19" s="4"/>
      </tp>
      <tp>
        <v>1.5705499999999999</v>
        <stp/>
        <stp>1321077</stp>
        <stp>askEURAUD</stp>
        <tr r="K19" s="4"/>
        <tr r="K35" s="4"/>
        <tr r="K51" s="4"/>
        <tr r="K67" s="4"/>
        <tr r="K83" s="4"/>
        <tr r="K99" s="4"/>
      </tp>
      <tp>
        <v>1.76326</v>
        <stp/>
        <stp>1321077</stp>
        <stp>askGBPAUD</stp>
        <tr r="R19" s="4"/>
        <tr r="R35" s="4"/>
        <tr r="R51" s="4"/>
        <tr r="R67" s="4"/>
        <tr r="R83" s="4"/>
        <tr r="R99" s="4"/>
      </tp>
      <tp>
        <v>1.9034500000000001</v>
        <stp/>
        <stp>1321077</stp>
        <stp>bidGBPNZD</stp>
        <tr r="V20" s="4"/>
        <tr r="V36" s="4"/>
        <tr r="V52" s="4"/>
        <tr r="V68" s="4"/>
        <tr r="V84" s="4"/>
        <tr r="V100" s="4"/>
      </tp>
      <tp>
        <v>1.6955499999999999</v>
        <stp/>
        <stp>1321077</stp>
        <stp>bidEURNZD</stp>
        <tr r="P36" s="4"/>
        <tr r="P52" s="4"/>
        <tr r="P68" s="4"/>
        <tr r="P84" s="4"/>
        <tr r="P100" s="4"/>
        <tr r="P20" s="4"/>
      </tp>
      <tp>
        <v>1.07961</v>
        <stp/>
        <stp>1321077</stp>
        <stp>bidAUDNZD</stp>
        <tr r="F20" s="4"/>
        <tr r="F36" s="4"/>
        <tr r="F52" s="4"/>
        <tr r="F68" s="4"/>
        <tr r="F84" s="4"/>
        <tr r="F100" s="4"/>
      </tp>
      <tp>
        <v>1.54433</v>
        <stp/>
        <stp>1321077</stp>
        <stp>askEURCAD</stp>
        <tr r="L35" s="4"/>
        <tr r="L51" s="4"/>
        <tr r="L67" s="4"/>
        <tr r="L83" s="4"/>
        <tr r="L99" s="4"/>
        <tr r="L19" s="4"/>
      </tp>
      <tp>
        <v>0.63509000000000004</v>
        <stp/>
        <stp>1321077</stp>
        <stp>askNZDCHF</stp>
        <tr r="Y35" s="4"/>
        <tr r="Y51" s="4"/>
        <tr r="Y67" s="4"/>
        <tr r="Y83" s="4"/>
        <tr r="Y99" s="4"/>
        <tr r="Y19" s="4"/>
      </tp>
      <tp>
        <v>1.7338</v>
        <stp/>
        <stp>1321077</stp>
        <stp>askGBPCAD</stp>
        <tr r="S19" s="4"/>
        <tr r="S35" s="4"/>
        <tr r="S51" s="4"/>
        <tr r="S67" s="4"/>
        <tr r="S83" s="4"/>
        <tr r="S99" s="4"/>
      </tp>
      <tp>
        <v>0.98336999999999997</v>
        <stp/>
        <stp>1321077</stp>
        <stp>askAUDCAD</stp>
        <tr r="C19" s="4"/>
        <tr r="C35" s="4"/>
        <tr r="C51" s="4"/>
        <tr r="C67" s="4"/>
        <tr r="C83" s="4"/>
        <tr r="C99" s="4"/>
      </tp>
      <tp>
        <v>1.0767500000000001</v>
        <stp/>
        <stp>1321077</stp>
        <stp>askEURCHF</stp>
        <tr r="M35" s="4"/>
        <tr r="M51" s="4"/>
        <tr r="M67" s="4"/>
        <tr r="M83" s="4"/>
        <tr r="M99" s="4"/>
        <tr r="M19" s="4"/>
      </tp>
      <tp>
        <v>0.91083000000000003</v>
        <stp/>
        <stp>1321077</stp>
        <stp>askNZDCAD</stp>
        <tr r="X35" s="4"/>
        <tr r="X51" s="4"/>
        <tr r="X67" s="4"/>
        <tr r="X83" s="4"/>
        <tr r="X99" s="4"/>
        <tr r="X19" s="4"/>
      </tp>
      <tp>
        <v>1.20889</v>
        <stp/>
        <stp>1321077</stp>
        <stp>askGBPCHF</stp>
        <tr r="T19" s="4"/>
        <tr r="T35" s="4"/>
        <tr r="T51" s="4"/>
        <tr r="T67" s="4"/>
        <tr r="T83" s="4"/>
        <tr r="T99" s="4"/>
      </tp>
      <tp>
        <v>0.68566000000000005</v>
        <stp/>
        <stp>1321077</stp>
        <stp>askAUDCHF</stp>
        <tr r="D35" s="4"/>
        <tr r="D51" s="4"/>
        <tr r="D67" s="4"/>
        <tr r="D83" s="4"/>
        <tr r="D99" s="4"/>
        <tr r="D19" s="4"/>
      </tp>
      <tp>
        <v>0.69732000000000005</v>
        <stp/>
        <stp>1321077</stp>
        <stp>askCADCHF</stp>
        <tr r="H35" s="4"/>
        <tr r="H51" s="4"/>
        <tr r="H67" s="4"/>
        <tr r="H83" s="4"/>
        <tr r="H99" s="4"/>
        <tr r="H19" s="4"/>
      </tp>
      <tp>
        <v>1.2779400000000001</v>
        <stp/>
        <stp>1321077</stp>
        <stp>askUSDCAD</stp>
        <tr r="AB35" s="4"/>
        <tr r="AB51" s="4"/>
        <tr r="AB67" s="4"/>
        <tr r="AB83" s="4"/>
        <tr r="AB99" s="4"/>
        <tr r="AB19" s="4"/>
      </tp>
      <tp>
        <v>0.89105000000000001</v>
        <stp/>
        <stp>1321077</stp>
        <stp>askUSDCHF</stp>
        <tr r="AC51" s="4"/>
        <tr r="AC83" s="4"/>
        <tr r="AC67" s="4"/>
        <tr r="AC19" s="4"/>
        <tr r="AC35" s="4"/>
        <tr r="AC99" s="4"/>
      </tp>
      <tp>
        <v>103.723</v>
        <stp/>
        <stp>1321077</stp>
        <stp>bidUSDJPY</stp>
        <tr r="AD36" s="4"/>
        <tr r="AD52" s="4"/>
        <tr r="AD68" s="4"/>
        <tr r="AD84" s="4"/>
        <tr r="AD100" s="4"/>
        <tr r="AD20" s="4"/>
      </tp>
      <tp>
        <v>125.342</v>
        <stp/>
        <stp>1321077</stp>
        <stp>bidEURJPY</stp>
        <tr r="O20" s="4"/>
        <tr r="O36" s="4"/>
        <tr r="O52" s="4"/>
        <tr r="O68" s="4"/>
        <tr r="O84" s="4"/>
        <tr r="O100" s="4"/>
      </tp>
      <tp>
        <v>140.714</v>
        <stp/>
        <stp>1321077</stp>
        <stp>bidGBPJPY</stp>
        <tr r="U36" s="4"/>
        <tr r="U52" s="4"/>
        <tr r="U68" s="4"/>
        <tr r="U84" s="4"/>
        <tr r="U100" s="4"/>
        <tr r="U20" s="4"/>
      </tp>
      <tp>
        <v>79.811000000000007</v>
        <stp/>
        <stp>1321077</stp>
        <stp>bidAUDJPY</stp>
        <tr r="E36" s="4"/>
        <tr r="E52" s="4"/>
        <tr r="E68" s="4"/>
        <tr r="E84" s="4"/>
        <tr r="E100" s="4"/>
        <tr r="E20" s="4"/>
      </tp>
      <tp>
        <v>81.162999999999997</v>
        <stp/>
        <stp>1321077</stp>
        <stp>bidCADJPY</stp>
        <tr r="I20" s="4"/>
        <tr r="I52" s="4"/>
        <tr r="I68" s="4"/>
        <tr r="I100" s="4"/>
        <tr r="I84" s="4"/>
        <tr r="I36" s="4"/>
      </tp>
      <tp>
        <v>116.40600000000001</v>
        <stp/>
        <stp>1321077</stp>
        <stp>bidCHFJPY</stp>
        <tr r="J36" s="4"/>
        <tr r="J52" s="4"/>
        <tr r="J68" s="4"/>
        <tr r="J84" s="4"/>
        <tr r="J100" s="4"/>
        <tr r="J20" s="4"/>
      </tp>
      <tp>
        <v>73.918000000000006</v>
        <stp/>
        <stp>1321077</stp>
        <stp>bidNZDJPY</stp>
        <tr r="Z36" s="4"/>
        <tr r="Z52" s="4"/>
        <tr r="Z68" s="4"/>
        <tr r="Z84" s="4"/>
        <tr r="Z100" s="4"/>
        <tr r="Z20" s="4"/>
      </tp>
      <tp>
        <v>0.89076999999999995</v>
        <stp/>
        <stp>1321077</stp>
        <stp>askEURGBP</stp>
        <tr r="N35" s="4"/>
        <tr r="N51" s="4"/>
        <tr r="N67" s="4"/>
        <tr r="N83" s="4"/>
        <tr r="N99" s="4"/>
        <tr r="N19" s="4"/>
      </tp>
      <tp>
        <v>1.2084299999999999</v>
        <stp/>
        <stp>1321077</stp>
        <stp>@bh,EURUSD,M30,High,0</stp>
        <tr r="Q50" s="4"/>
      </tp>
      <tp>
        <v>1.2084299999999999</v>
        <stp/>
        <stp>1321077</stp>
        <stp>@bh,EURUSD,M15,High,0</stp>
        <tr r="Q34" s="4"/>
      </tp>
      <tp>
        <v>1.69608</v>
        <stp/>
        <stp>1321077</stp>
        <stp>@bh,EURNZD,M30,High,0</stp>
        <tr r="P50" s="4"/>
      </tp>
      <tp>
        <v>1.6959</v>
        <stp/>
        <stp>1321077</stp>
        <stp>@bh,EURNZD,M15,High,0</stp>
        <tr r="P34" s="4"/>
      </tp>
      <tp>
        <v>125.348</v>
        <stp/>
        <stp>1321077</stp>
        <stp>@bh,EURJPY,M15,High,0</stp>
        <tr r="O34" s="4"/>
      </tp>
      <tp>
        <v>125.348</v>
        <stp/>
        <stp>1321077</stp>
        <stp>@bh,EURJPY,M30,High,0</stp>
        <tr r="O50" s="4"/>
      </tp>
      <tp>
        <v>0.89083000000000001</v>
        <stp/>
        <stp>1321077</stp>
        <stp>@bh,EURGBP,M30,High,0</stp>
        <tr r="N50" s="4"/>
      </tp>
      <tp>
        <v>0.89073999999999998</v>
        <stp/>
        <stp>1321077</stp>
        <stp>@bh,EURGBP,M15,High,0</stp>
        <tr r="N34" s="4"/>
      </tp>
      <tp>
        <v>1.5711599999999999</v>
        <stp/>
        <stp>1321077</stp>
        <stp>@bh,EURAUD,M15,High,0</stp>
        <tr r="K34" s="4"/>
      </tp>
      <tp>
        <v>1.5714900000000001</v>
        <stp/>
        <stp>1321077</stp>
        <stp>@bh,EURAUD,M30,High,0</stp>
        <tr r="K50" s="4"/>
      </tp>
      <tp>
        <v>1.5443100000000001</v>
        <stp/>
        <stp>1321077</stp>
        <stp>@bh,EURCAD,M15,High,0</stp>
        <tr r="L34" s="4"/>
      </tp>
      <tp>
        <v>1.54434</v>
        <stp/>
        <stp>1321077</stp>
        <stp>@bh,EURCAD,M30,High,0</stp>
        <tr r="L50" s="4"/>
      </tp>
      <tp>
        <v>1.07673</v>
        <stp/>
        <stp>1321077</stp>
        <stp>@bh,EURCHF,M15,High,0</stp>
        <tr r="M34" s="4"/>
      </tp>
      <tp>
        <v>1.0768899999999999</v>
        <stp/>
        <stp>1321077</stp>
        <stp>@bh,EURCHF,M30,High,0</stp>
        <tr r="M50" s="4"/>
      </tp>
      <tp>
        <v>1.3566499999999999</v>
        <stp/>
        <stp>1321077</stp>
        <stp>@bh,GBPUSD,M15,High,0</stp>
        <tr r="W34" s="4"/>
      </tp>
      <tp>
        <v>1.3569899999999999</v>
        <stp/>
        <stp>1321077</stp>
        <stp>@bh,GBPUSD,M30,High,0</stp>
        <tr r="W50" s="4"/>
      </tp>
      <tp>
        <v>1.9039699999999999</v>
        <stp/>
        <stp>1321077</stp>
        <stp>@bh,GBPNZD,M15,High,0</stp>
        <tr r="V34" s="4"/>
      </tp>
      <tp>
        <v>1.90469</v>
        <stp/>
        <stp>1321077</stp>
        <stp>@bh,GBPNZD,M30,High,0</stp>
        <tr r="V50" s="4"/>
      </tp>
      <tp>
        <v>140.72999999999999</v>
        <stp/>
        <stp>1321077</stp>
        <stp>@bh,GBPJPY,M30,High,0</stp>
        <tr r="U50" s="4"/>
      </tp>
      <tp>
        <v>140.72399999999999</v>
        <stp/>
        <stp>1321077</stp>
        <stp>@bh,GBPJPY,M15,High,0</stp>
        <tr r="U34" s="4"/>
      </tp>
      <tp>
        <v>1.76471</v>
        <stp/>
        <stp>1321077</stp>
        <stp>@bh,GBPAUD,M30,High,0</stp>
        <tr r="R50" s="4"/>
      </tp>
      <tp>
        <v>1.76393</v>
        <stp/>
        <stp>1321077</stp>
        <stp>@bh,GBPAUD,M15,High,0</stp>
        <tr r="R34" s="4"/>
      </tp>
      <tp>
        <v>1.73431</v>
        <stp/>
        <stp>1321077</stp>
        <stp>@bh,GBPCAD,M30,High,0</stp>
        <tr r="S50" s="4"/>
      </tp>
      <tp>
        <v>1.73384</v>
        <stp/>
        <stp>1321077</stp>
        <stp>@bh,GBPCAD,M15,High,0</stp>
        <tr r="S34" s="4"/>
      </tp>
      <tp>
        <v>1.20946</v>
        <stp/>
        <stp>1321077</stp>
        <stp>@bh,GBPCHF,M30,High,0</stp>
        <tr r="T50" s="4"/>
      </tp>
      <tp>
        <v>1.2089399999999999</v>
        <stp/>
        <stp>1321077</stp>
        <stp>@bh,GBPCHF,M15,High,0</stp>
        <tr r="T34" s="4"/>
      </tp>
      <tp>
        <v>116.41200000000001</v>
        <stp/>
        <stp>1321077</stp>
        <stp>@bh,CHFJPY,M30,High,0</stp>
        <tr r="J50" s="4"/>
      </tp>
      <tp>
        <v>116.41200000000001</v>
        <stp/>
        <stp>1321077</stp>
        <stp>@bh,CHFJPY,M15,High,0</stp>
        <tr r="J34" s="4"/>
      </tp>
      <tp>
        <v>0.76941999999999999</v>
        <stp/>
        <stp>1321077</stp>
        <stp>@bh,AUDUSD,M30,High,0</stp>
        <tr r="G50" s="4"/>
      </tp>
      <tp>
        <v>0.76941999999999999</v>
        <stp/>
        <stp>1321077</stp>
        <stp>@bh,AUDUSD,M15,High,0</stp>
        <tr r="G34" s="4"/>
      </tp>
      <tp>
        <v>0.71264000000000005</v>
        <stp/>
        <stp>1321077</stp>
        <stp>@bh,NZDUSD,M15,High,0</stp>
        <tr r="AA34" s="4"/>
      </tp>
      <tp>
        <v>0.71264000000000005</v>
        <stp/>
        <stp>1321077</stp>
        <stp>@bh,NZDUSD,M30,High,0</stp>
        <tr r="AA50" s="4"/>
      </tp>
      <tp>
        <v>1.0796399999999999</v>
        <stp/>
        <stp>1321077</stp>
        <stp>@bh,AUDNZD,M30,High,0</stp>
        <tr r="F50" s="4"/>
      </tp>
      <tp>
        <v>1.0796399999999999</v>
        <stp/>
        <stp>1321077</stp>
        <stp>@bh,AUDNZD,M15,High,0</stp>
        <tr r="F34" s="4"/>
      </tp>
      <tp>
        <v>81.17</v>
        <stp/>
        <stp>1321077</stp>
        <stp>@bh,CADJPY,M30,High,0</stp>
        <tr r="I50" s="4"/>
      </tp>
      <tp>
        <v>79.811000000000007</v>
        <stp/>
        <stp>1321077</stp>
        <stp>@bh,AUDJPY,M15,High,0</stp>
        <tr r="E34" s="4"/>
      </tp>
      <tp>
        <v>81.17</v>
        <stp/>
        <stp>1321077</stp>
        <stp>@bh,CADJPY,M15,High,0</stp>
        <tr r="I34" s="4"/>
      </tp>
      <tp>
        <v>79.811000000000007</v>
        <stp/>
        <stp>1321077</stp>
        <stp>@bh,AUDJPY,M30,High,0</stp>
        <tr r="E50" s="4"/>
      </tp>
      <tp>
        <v>73.92</v>
        <stp/>
        <stp>1321077</stp>
        <stp>@bh,NZDJPY,M30,High,0</stp>
        <tr r="Z50" s="4"/>
      </tp>
      <tp>
        <v>73.92</v>
        <stp/>
        <stp>1321077</stp>
        <stp>@bh,NZDJPY,M15,High,0</stp>
        <tr r="Z34" s="4"/>
      </tp>
      <tp>
        <v>103.733</v>
        <stp/>
        <stp>1321077</stp>
        <stp>@bh,USDJPY,M15,High,0</stp>
        <tr r="AD34" s="4"/>
      </tp>
      <tp>
        <v>103.736</v>
        <stp/>
        <stp>1321077</stp>
        <stp>@bh,USDJPY,M30,High,0</stp>
        <tr r="AD50" s="4"/>
      </tp>
      <tp>
        <v>1.27816</v>
        <stp/>
        <stp>1321077</stp>
        <stp>@bh,USDCAD,M15,High,0</stp>
        <tr r="AB34" s="4"/>
      </tp>
      <tp>
        <v>1.27844</v>
        <stp/>
        <stp>1321077</stp>
        <stp>@bh,USDCAD,M30,High,0</stp>
        <tr r="AB50" s="4"/>
      </tp>
      <tp>
        <v>0.89117999999999997</v>
        <stp/>
        <stp>1321077</stp>
        <stp>@bh,USDCHF,M15,High,0</stp>
        <tr r="AC34" s="4"/>
      </tp>
      <tp>
        <v>0.89154</v>
        <stp/>
        <stp>1321077</stp>
        <stp>@bh,USDCHF,M30,High,0</stp>
        <tr r="AC50" s="4"/>
      </tp>
      <tp>
        <v>0.98323000000000005</v>
        <stp/>
        <stp>1321077</stp>
        <stp>@bh,AUDCAD,M15,High,0</stp>
        <tr r="C34" s="4"/>
      </tp>
      <tp>
        <v>0.98323000000000005</v>
        <stp/>
        <stp>1321077</stp>
        <stp>@bh,AUDCAD,M30,High,0</stp>
        <tr r="C50" s="4"/>
      </tp>
      <tp>
        <v>0.63507000000000002</v>
        <stp/>
        <stp>1321077</stp>
        <stp>@bh,NZDCHF,M30,High,0</stp>
        <tr r="Y50" s="4"/>
      </tp>
      <tp>
        <v>0.63495000000000001</v>
        <stp/>
        <stp>1321077</stp>
        <stp>@bh,NZDCHF,M15,High,0</stp>
        <tr r="Y34" s="4"/>
      </tp>
      <tp>
        <v>0.68554000000000004</v>
        <stp/>
        <stp>1321077</stp>
        <stp>@bh,AUDCHF,M15,High,0</stp>
        <tr r="D34" s="4"/>
      </tp>
      <tp>
        <v>0.69742999999999999</v>
        <stp/>
        <stp>1321077</stp>
        <stp>@bh,CADCHF,M30,High,0</stp>
        <tr r="H50" s="4"/>
      </tp>
      <tp>
        <v>0.68554000000000004</v>
        <stp/>
        <stp>1321077</stp>
        <stp>@bh,AUDCHF,M30,High,0</stp>
        <tr r="D50" s="4"/>
      </tp>
      <tp>
        <v>0.69725000000000004</v>
        <stp/>
        <stp>1321077</stp>
        <stp>@bh,CADCHF,M15,High,0</stp>
        <tr r="H34" s="4"/>
      </tp>
      <tp>
        <v>0.91066000000000003</v>
        <stp/>
        <stp>1321077</stp>
        <stp>@bh,NZDCAD,M30,High,0</stp>
        <tr r="X50" s="4"/>
      </tp>
      <tp>
        <v>0.91066000000000003</v>
        <stp/>
        <stp>1321077</stp>
        <stp>@bh,NZDCAD,M15,High,0</stp>
        <tr r="X34" s="4"/>
      </tp>
      <tp>
        <v>73.822999999999993</v>
        <stp/>
        <stp>1321077</stp>
        <stp>@bh,NZDJPY,D1,Low,0</stp>
        <tr r="Z101" s="4"/>
      </tp>
      <tp>
        <v>73.863</v>
        <stp/>
        <stp>1321077</stp>
        <stp>@bh,NZDJPY,H1,Low,0</stp>
        <tr r="Z69" s="4"/>
      </tp>
      <tp>
        <v>1.07866</v>
        <stp/>
        <stp>1321077</stp>
        <stp>@bh,AUDNZD,H4,Low,0</stp>
        <tr r="F85" s="4"/>
      </tp>
      <tp>
        <v>1.07938</v>
        <stp/>
        <stp>1321077</stp>
        <stp>@bh,AUDNZD,M5,Low,0</stp>
        <tr r="F21" s="4"/>
      </tp>
      <tp>
        <v>1.6902999999999999</v>
        <stp/>
        <stp>1321077</stp>
        <stp>@bh,EURNZD,D1,Low,0</stp>
        <tr r="P101" s="4"/>
      </tp>
      <tp>
        <v>1.69506</v>
        <stp/>
        <stp>1321077</stp>
        <stp>@bh,EURNZD,H1,Low,0</stp>
        <tr r="P69" s="4"/>
      </tp>
      <tp>
        <v>1.90036</v>
        <stp/>
        <stp>1321077</stp>
        <stp>@bh,GBPNZD,D1,Low,0</stp>
        <tr r="V101" s="4"/>
      </tp>
      <tp>
        <v>1.9034599999999999</v>
        <stp/>
        <stp>1321077</stp>
        <stp>@bh,GBPNZD,H1,Low,0</stp>
        <tr r="V69" s="4"/>
      </tp>
      <tp>
        <v>0.89100000000000001</v>
        <stp/>
        <stp>1321077</stp>
        <stp>@bh,USDCHF,H1,Low,0</stp>
        <tr r="AC69" s="4"/>
      </tp>
      <tp>
        <v>0.88929999999999998</v>
        <stp/>
        <stp>1321077</stp>
        <stp>@bh,USDCHF,D1,Low,0</stp>
        <tr r="AC101" s="4"/>
      </tp>
      <tp>
        <v>0.71211999999999998</v>
        <stp/>
        <stp>1321077</stp>
        <stp>@bh,NZDUSD,H1,Low,0</stp>
        <tr r="AA69" s="4"/>
      </tp>
      <tp>
        <v>0.71169000000000004</v>
        <stp/>
        <stp>1321077</stp>
        <stp>@bh,NZDUSD,D1,Low,0</stp>
        <tr r="AA101" s="4"/>
      </tp>
      <tp>
        <v>73.897999999999996</v>
        <stp/>
        <stp>1321077</stp>
        <stp>@bh,NZDJPY,M5,Low,0</stp>
        <tr r="Z21" s="4"/>
      </tp>
      <tp>
        <v>1.6946399999999999</v>
        <stp/>
        <stp>1321077</stp>
        <stp>@bh,EURNZD,H4,Low,0</stp>
        <tr r="P85" s="4"/>
      </tp>
      <tp>
        <v>73.847999999999999</v>
        <stp/>
        <stp>1321077</stp>
        <stp>@bh,NZDJPY,H4,Low,0</stp>
        <tr r="Z85" s="4"/>
      </tp>
      <tp>
        <v>1.0784499999999999</v>
        <stp/>
        <stp>1321077</stp>
        <stp>@bh,AUDNZD,D1,Low,0</stp>
        <tr r="F101" s="4"/>
      </tp>
      <tp>
        <v>1.0791200000000001</v>
        <stp/>
        <stp>1321077</stp>
        <stp>@bh,AUDNZD,H1,Low,0</stp>
        <tr r="F69" s="4"/>
      </tp>
      <tp>
        <v>1.6955499999999999</v>
        <stp/>
        <stp>1321077</stp>
        <stp>@bh,EURNZD,M5,Low,0</stp>
        <tr r="P21" s="4"/>
      </tp>
      <tp>
        <v>1.9034599999999999</v>
        <stp/>
        <stp>1321077</stp>
        <stp>@bh,GBPNZD,H4,Low,0</stp>
        <tr r="V85" s="4"/>
      </tp>
      <tp>
        <v>0.89100000000000001</v>
        <stp/>
        <stp>1321077</stp>
        <stp>@bh,USDCHF,H4,Low,0</stp>
        <tr r="AC85" s="4"/>
      </tp>
      <tp>
        <v>0.71192999999999995</v>
        <stp/>
        <stp>1321077</stp>
        <stp>@bh,NZDUSD,H4,Low,0</stp>
        <tr r="AA85" s="4"/>
      </tp>
      <tp>
        <v>1.9034899999999999</v>
        <stp/>
        <stp>1321077</stp>
        <stp>@bh,GBPNZD,M5,Low,0</stp>
        <tr r="V21" s="4"/>
      </tp>
      <tp>
        <v>0.89100000000000001</v>
        <stp/>
        <stp>1321077</stp>
        <stp>@bh,USDCHF,M5,Low,0</stp>
        <tr r="AC21" s="4"/>
      </tp>
      <tp>
        <v>0.71242000000000005</v>
        <stp/>
        <stp>1321077</stp>
        <stp>@bh,NZDUSD,M5,Low,0</stp>
        <tr r="AA21" s="4"/>
      </tp>
      <tp>
        <v>1.76305</v>
        <stp/>
        <stp>1321077</stp>
        <stp>@bh,GBPAUD,M5,Low,0</stp>
        <tr r="R21" s="4"/>
      </tp>
      <tp>
        <v>116.34099999999999</v>
        <stp/>
        <stp>1321077</stp>
        <stp>@bh,CHFJPY,H4,Low,0</stp>
        <tr r="J85" s="4"/>
      </tp>
      <tp>
        <v>0.76900000000000002</v>
        <stp/>
        <stp>1321077</stp>
        <stp>@bh,AUDUSD,M5,Low,0</stp>
        <tr r="G21" s="4"/>
      </tp>
      <tp>
        <v>1.2074800000000001</v>
        <stp/>
        <stp>1321077</stp>
        <stp>@bh,EURUSD,H1,Low,0</stp>
        <tr r="Q69" s="4"/>
      </tp>
      <tp>
        <v>1.20652</v>
        <stp/>
        <stp>1321077</stp>
        <stp>@bh,EURUSD,D1,Low,0</stp>
        <tr r="Q101" s="4"/>
      </tp>
      <tp>
        <v>81.13</v>
        <stp/>
        <stp>1321077</stp>
        <stp>@bh,CADJPY,H4,Low,0</stp>
        <tr r="I85" s="4"/>
      </tp>
      <tp>
        <v>1.76305</v>
        <stp/>
        <stp>1321077</stp>
        <stp>@bh,GBPAUD,H4,Low,0</stp>
        <tr r="R85" s="4"/>
      </tp>
      <tp>
        <v>116.393</v>
        <stp/>
        <stp>1321077</stp>
        <stp>@bh,CHFJPY,M5,Low,0</stp>
        <tr r="J21" s="4"/>
      </tp>
      <tp>
        <v>0.76820999999999995</v>
        <stp/>
        <stp>1321077</stp>
        <stp>@bh,AUDUSD,H4,Low,0</stp>
        <tr r="G85" s="4"/>
      </tp>
      <tp>
        <v>140.649</v>
        <stp/>
        <stp>1321077</stp>
        <stp>@bh,GBPJPY,D1,Low,0</stp>
        <tr r="U101" s="4"/>
      </tp>
      <tp>
        <v>140.66399999999999</v>
        <stp/>
        <stp>1321077</stp>
        <stp>@bh,GBPJPY,H1,Low,0</stp>
        <tr r="U69" s="4"/>
      </tp>
      <tp>
        <v>81.153000000000006</v>
        <stp/>
        <stp>1321077</stp>
        <stp>@bh,CADJPY,M5,Low,0</stp>
        <tr r="I21" s="4"/>
      </tp>
      <tp>
        <v>1.35612</v>
        <stp/>
        <stp>1321077</stp>
        <stp>@bh,GBPUSD,H1,Low,0</stp>
        <tr r="W69" s="4"/>
      </tp>
      <tp>
        <v>1.3559300000000001</v>
        <stp/>
        <stp>1321077</stp>
        <stp>@bh,GBPUSD,D1,Low,0</stp>
        <tr r="W101" s="4"/>
      </tp>
      <tp>
        <v>79.7</v>
        <stp/>
        <stp>1321077</stp>
        <stp>@bh,AUDJPY,H4,Low,0</stp>
        <tr r="E85" s="4"/>
      </tp>
      <tp>
        <v>1.27789</v>
        <stp/>
        <stp>1321077</stp>
        <stp>@bh,USDCAD,H1,Low,0</stp>
        <tr r="AB69" s="4"/>
      </tp>
      <tp>
        <v>1.27261</v>
        <stp/>
        <stp>1321077</stp>
        <stp>@bh,USDCAD,D1,Low,0</stp>
        <tr r="AB101" s="4"/>
      </tp>
      <tp>
        <v>1.5705199999999999</v>
        <stp/>
        <stp>1321077</stp>
        <stp>@bh,EURAUD,M5,Low,0</stp>
        <tr r="K21" s="4"/>
      </tp>
      <tp>
        <v>79.766999999999996</v>
        <stp/>
        <stp>1321077</stp>
        <stp>@bh,AUDJPY,M5,Low,0</stp>
        <tr r="E21" s="4"/>
      </tp>
      <tp>
        <v>125.149</v>
        <stp/>
        <stp>1321077</stp>
        <stp>@bh,EURJPY,D1,Low,0</stp>
        <tr r="O101" s="4"/>
      </tp>
      <tp>
        <v>125.25</v>
        <stp/>
        <stp>1321077</stp>
        <stp>@bh,EURJPY,H1,Low,0</stp>
        <tr r="O69" s="4"/>
      </tp>
      <tp>
        <v>1.5703499999999999</v>
        <stp/>
        <stp>1321077</stp>
        <stp>@bh,EURAUD,H4,Low,0</stp>
        <tr r="K85" s="4"/>
      </tp>
      <tp>
        <v>1.76305</v>
        <stp/>
        <stp>1321077</stp>
        <stp>@bh,GBPAUD,H1,Low,0</stp>
        <tr r="R69" s="4"/>
      </tp>
      <tp>
        <v>1.7605299999999999</v>
        <stp/>
        <stp>1321077</stp>
        <stp>@bh,GBPAUD,D1,Low,0</stp>
        <tr r="R101" s="4"/>
      </tp>
      <tp>
        <v>0.76856999999999998</v>
        <stp/>
        <stp>1321077</stp>
        <stp>@bh,AUDUSD,H1,Low,0</stp>
        <tr r="G69" s="4"/>
      </tp>
      <tp>
        <v>0.76793</v>
        <stp/>
        <stp>1321077</stp>
        <stp>@bh,AUDUSD,D1,Low,0</stp>
        <tr r="G101" s="4"/>
      </tp>
      <tp>
        <v>1.2081900000000001</v>
        <stp/>
        <stp>1321077</stp>
        <stp>@bh,EURUSD,M5,Low,0</stp>
        <tr r="Q21" s="4"/>
      </tp>
      <tp>
        <v>140.66399999999999</v>
        <stp/>
        <stp>1321077</stp>
        <stp>@bh,GBPJPY,H4,Low,0</stp>
        <tr r="U85" s="4"/>
      </tp>
      <tp>
        <v>116.282</v>
        <stp/>
        <stp>1321077</stp>
        <stp>@bh,CHFJPY,D1,Low,0</stp>
        <tr r="J101" s="4"/>
      </tp>
      <tp>
        <v>116.342</v>
        <stp/>
        <stp>1321077</stp>
        <stp>@bh,CHFJPY,H1,Low,0</stp>
        <tr r="J69" s="4"/>
      </tp>
      <tp>
        <v>1.2073700000000001</v>
        <stp/>
        <stp>1321077</stp>
        <stp>@bh,EURUSD,H4,Low,0</stp>
        <tr r="Q85" s="4"/>
      </tp>
      <tp>
        <v>140.70400000000001</v>
        <stp/>
        <stp>1321077</stp>
        <stp>@bh,GBPJPY,M5,Low,0</stp>
        <tr r="U21" s="4"/>
      </tp>
      <tp>
        <v>81.125</v>
        <stp/>
        <stp>1321077</stp>
        <stp>@bh,CADJPY,D1,Low,0</stp>
        <tr r="I101" s="4"/>
      </tp>
      <tp>
        <v>81.13</v>
        <stp/>
        <stp>1321077</stp>
        <stp>@bh,CADJPY,H1,Low,0</stp>
        <tr r="I69" s="4"/>
      </tp>
      <tp>
        <v>1.3564400000000001</v>
        <stp/>
        <stp>1321077</stp>
        <stp>@bh,GBPUSD,M5,Low,0</stp>
        <tr r="W21" s="4"/>
      </tp>
      <tp>
        <v>125.25</v>
        <stp/>
        <stp>1321077</stp>
        <stp>@bh,EURJPY,H4,Low,0</stp>
        <tr r="O85" s="4"/>
      </tp>
      <tp>
        <v>1.27789</v>
        <stp/>
        <stp>1321077</stp>
        <stp>@bh,USDCAD,M5,Low,0</stp>
        <tr r="AB21" s="4"/>
      </tp>
      <tp>
        <v>1.5705199999999999</v>
        <stp/>
        <stp>1321077</stp>
        <stp>@bh,EURAUD,H1,Low,0</stp>
        <tr r="K69" s="4"/>
      </tp>
      <tp>
        <v>1.5660000000000001</v>
        <stp/>
        <stp>1321077</stp>
        <stp>@bh,EURAUD,D1,Low,0</stp>
        <tr r="K101" s="4"/>
      </tp>
      <tp>
        <v>1.35612</v>
        <stp/>
        <stp>1321077</stp>
        <stp>@bh,GBPUSD,H4,Low,0</stp>
        <tr r="W85" s="4"/>
      </tp>
      <tp>
        <v>79.650000000000006</v>
        <stp/>
        <stp>1321077</stp>
        <stp>@bh,AUDJPY,D1,Low,0</stp>
        <tr r="E101" s="4"/>
      </tp>
      <tp>
        <v>79.715999999999994</v>
        <stp/>
        <stp>1321077</stp>
        <stp>@bh,AUDJPY,H1,Low,0</stp>
        <tr r="E69" s="4"/>
      </tp>
      <tp>
        <v>125.32599999999999</v>
        <stp/>
        <stp>1321077</stp>
        <stp>@bh,EURJPY,M5,Low,0</stp>
        <tr r="O21" s="4"/>
      </tp>
      <tp>
        <v>1.2771999999999999</v>
        <stp/>
        <stp>1321077</stp>
        <stp>@bh,USDCAD,H4,Low,0</stp>
        <tr r="AB85" s="4"/>
      </tp>
      <tp>
        <v>0.69715000000000005</v>
        <stp/>
        <stp>1321077</stp>
        <stp>@bh,CADCHF,H4,Low,0</stp>
        <tr r="H85" s="4"/>
      </tp>
      <tp>
        <v>0.69715000000000005</v>
        <stp/>
        <stp>1321077</stp>
        <stp>@bh,CADCHF,M5,Low,0</stp>
        <tr r="H21" s="4"/>
      </tp>
      <tp>
        <v>1.20858</v>
        <stp/>
        <stp>1321077</stp>
        <stp>@bh,GBPCHF,H1,Low,0</stp>
        <tr r="T69" s="4"/>
      </tp>
      <tp>
        <v>1.2078800000000001</v>
        <stp/>
        <stp>1321077</stp>
        <stp>@bh,GBPCHF,D1,Low,0</stp>
        <tr r="T101" s="4"/>
      </tp>
      <tp>
        <v>0.91022000000000003</v>
        <stp/>
        <stp>1321077</stp>
        <stp>@bh,NZDCAD,H1,Low,0</stp>
        <tr r="X69" s="4"/>
      </tp>
      <tp>
        <v>0.90763000000000005</v>
        <stp/>
        <stp>1321077</stp>
        <stp>@bh,NZDCAD,D1,Low,0</stp>
        <tr r="X101" s="4"/>
      </tp>
      <tp>
        <v>0.68483000000000005</v>
        <stp/>
        <stp>1321077</stp>
        <stp>@bh,AUDCHF,H4,Low,0</stp>
        <tr r="D85" s="4"/>
      </tp>
      <tp>
        <v>0.68523999999999996</v>
        <stp/>
        <stp>1321077</stp>
        <stp>@bh,AUDCHF,M5,Low,0</stp>
        <tr r="D21" s="4"/>
      </tp>
      <tp>
        <v>1.0765</v>
        <stp/>
        <stp>1321077</stp>
        <stp>@bh,EURCHF,H1,Low,0</stp>
        <tr r="M69" s="4"/>
      </tp>
      <tp>
        <v>1.0746599999999999</v>
        <stp/>
        <stp>1321077</stp>
        <stp>@bh,EURCHF,D1,Low,0</stp>
        <tr r="M101" s="4"/>
      </tp>
      <tp>
        <v>1.20858</v>
        <stp/>
        <stp>1321077</stp>
        <stp>@bh,GBPCHF,H4,Low,0</stp>
        <tr r="T85" s="4"/>
      </tp>
      <tp>
        <v>0.90961999999999998</v>
        <stp/>
        <stp>1321077</stp>
        <stp>@bh,NZDCAD,H4,Low,0</stp>
        <tr r="X85" s="4"/>
      </tp>
      <tp>
        <v>0.69715000000000005</v>
        <stp/>
        <stp>1321077</stp>
        <stp>@bh,CADCHF,H1,Low,0</stp>
        <tr r="H69" s="4"/>
      </tp>
      <tp>
        <v>0.69715000000000005</v>
        <stp/>
        <stp>1321077</stp>
        <stp>@bh,CADCHF,D1,Low,0</stp>
        <tr r="H101" s="4"/>
      </tp>
      <tp>
        <v>1.20871</v>
        <stp/>
        <stp>1321077</stp>
        <stp>@bh,GBPCHF,M5,Low,0</stp>
        <tr r="T21" s="4"/>
      </tp>
      <tp>
        <v>0.91051000000000004</v>
        <stp/>
        <stp>1321077</stp>
        <stp>@bh,NZDCAD,M5,Low,0</stp>
        <tr r="X21" s="4"/>
      </tp>
      <tp>
        <v>1.07629</v>
        <stp/>
        <stp>1321077</stp>
        <stp>@bh,EURCHF,H4,Low,0</stp>
        <tr r="M85" s="4"/>
      </tp>
      <tp>
        <v>0.68513000000000002</v>
        <stp/>
        <stp>1321077</stp>
        <stp>@bh,AUDCHF,H1,Low,0</stp>
        <tr r="D69" s="4"/>
      </tp>
      <tp>
        <v>0.68476999999999999</v>
        <stp/>
        <stp>1321077</stp>
        <stp>@bh,AUDCHF,D1,Low,0</stp>
        <tr r="D101" s="4"/>
      </tp>
      <tp>
        <v>1.07667</v>
        <stp/>
        <stp>1321077</stp>
        <stp>@bh,EURCHF,M5,Low,0</stp>
        <tr r="M21" s="4"/>
      </tp>
      <tp>
        <v>1.7334000000000001</v>
        <stp/>
        <stp>1321077</stp>
        <stp>@bh,GBPCAD,H1,Low,0</stp>
        <tr r="S69" s="4"/>
      </tp>
      <tp>
        <v>1.72699</v>
        <stp/>
        <stp>1321077</stp>
        <stp>@bh,GBPCAD,D1,Low,0</stp>
        <tr r="S101" s="4"/>
      </tp>
      <tp>
        <v>0.63471999999999995</v>
        <stp/>
        <stp>1321077</stp>
        <stp>@bh,NZDCHF,H1,Low,0</stp>
        <tr r="Y69" s="4"/>
      </tp>
      <tp>
        <v>0.63444</v>
        <stp/>
        <stp>1321077</stp>
        <stp>@bh,NZDCHF,D1,Low,0</stp>
        <tr r="Y101" s="4"/>
      </tp>
      <tp>
        <v>0.89015</v>
        <stp/>
        <stp>1321077</stp>
        <stp>@bh,EURGBP,H1,Low,0</stp>
        <tr r="N69" s="4"/>
      </tp>
      <tp>
        <v>0.88748000000000005</v>
        <stp/>
        <stp>1321077</stp>
        <stp>@bh,EURGBP,D1,Low,0</stp>
        <tr r="N101" s="4"/>
      </tp>
      <tp>
        <v>0.98287999999999998</v>
        <stp/>
        <stp>1321077</stp>
        <stp>@bh,AUDCAD,M5,Low,0</stp>
        <tr r="C21" s="4"/>
      </tp>
      <tp>
        <v>1.54359</v>
        <stp/>
        <stp>1321077</stp>
        <stp>@bh,EURCAD,H1,Low,0</stp>
        <tr r="L69" s="4"/>
      </tp>
      <tp>
        <v>1.53624</v>
        <stp/>
        <stp>1321077</stp>
        <stp>@bh,EURCAD,D1,Low,0</stp>
        <tr r="L101" s="4"/>
      </tp>
      <tp>
        <v>103.688</v>
        <stp/>
        <stp>1321077</stp>
        <stp>@bh,USDJPY,D1,Low,0</stp>
        <tr r="AD101" s="4"/>
      </tp>
      <tp>
        <v>103.70099999999999</v>
        <stp/>
        <stp>1321077</stp>
        <stp>@bh,USDJPY,H1,Low,0</stp>
        <tr r="AD69" s="4"/>
      </tp>
      <tp>
        <v>0.98150000000000004</v>
        <stp/>
        <stp>1321077</stp>
        <stp>@bh,AUDCAD,H4,Low,0</stp>
        <tr r="C85" s="4"/>
      </tp>
      <tp>
        <v>1.7335499999999999</v>
        <stp/>
        <stp>1321077</stp>
        <stp>@bh,GBPCAD,M5,Low,0</stp>
        <tr r="S21" s="4"/>
      </tp>
      <tp>
        <v>0.88975000000000004</v>
        <stp/>
        <stp>1321077</stp>
        <stp>@bh,EURGBP,H4,Low,0</stp>
        <tr r="N85" s="4"/>
      </tp>
      <tp>
        <v>0.63482000000000005</v>
        <stp/>
        <stp>1321077</stp>
        <stp>@bh,NZDCHF,M5,Low,0</stp>
        <tr r="Y21" s="4"/>
      </tp>
      <tp>
        <v>1.73282</v>
        <stp/>
        <stp>1321077</stp>
        <stp>@bh,GBPCAD,H4,Low,0</stp>
        <tr r="S85" s="4"/>
      </tp>
      <tp>
        <v>0.89058999999999999</v>
        <stp/>
        <stp>1321077</stp>
        <stp>@bh,EURGBP,M5,Low,0</stp>
        <tr r="N21" s="4"/>
      </tp>
      <tp>
        <v>0.63463000000000003</v>
        <stp/>
        <stp>1321077</stp>
        <stp>@bh,NZDCHF,H4,Low,0</stp>
        <tr r="Y85" s="4"/>
      </tp>
      <tp>
        <v>103.70099999999999</v>
        <stp/>
        <stp>1321077</stp>
        <stp>@bh,USDJPY,H4,Low,0</stp>
        <tr r="AD85" s="4"/>
      </tp>
      <tp>
        <v>0.98238999999999999</v>
        <stp/>
        <stp>1321077</stp>
        <stp>@bh,AUDCAD,H1,Low,0</stp>
        <tr r="C69" s="4"/>
      </tp>
      <tp>
        <v>0.98033000000000003</v>
        <stp/>
        <stp>1321077</stp>
        <stp>@bh,AUDCAD,D1,Low,0</stp>
        <tr r="C101" s="4"/>
      </tp>
      <tp>
        <v>1.5441100000000001</v>
        <stp/>
        <stp>1321077</stp>
        <stp>@bh,EURCAD,M5,Low,0</stp>
        <tr r="L21" s="4"/>
      </tp>
      <tp>
        <v>103.724</v>
        <stp/>
        <stp>1321077</stp>
        <stp>@bh,USDJPY,M5,Low,0</stp>
        <tr r="AD21" s="4"/>
      </tp>
      <tp>
        <v>1.5423800000000001</v>
        <stp/>
        <stp>1321077</stp>
        <stp>@bh,EURCAD,H4,Low,0</stp>
        <tr r="L85" s="4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AA620-596E-4408-B31C-6D865B655FA5}">
  <dimension ref="A1:AF110"/>
  <sheetViews>
    <sheetView tabSelected="1" zoomScale="70" zoomScaleNormal="70" workbookViewId="0">
      <pane ySplit="12" topLeftCell="A13" activePane="bottomLeft" state="frozen"/>
      <selection pane="bottomLeft" activeCell="M8" sqref="M8"/>
    </sheetView>
  </sheetViews>
  <sheetFormatPr defaultRowHeight="12.75" x14ac:dyDescent="0.35"/>
  <cols>
    <col min="2" max="2" width="19.73046875" bestFit="1" customWidth="1"/>
    <col min="3" max="3" width="12.53125" customWidth="1"/>
    <col min="5" max="5" width="9.6640625" bestFit="1" customWidth="1"/>
    <col min="10" max="10" width="9.53125" bestFit="1" customWidth="1"/>
    <col min="13" max="13" width="9.6640625" bestFit="1" customWidth="1"/>
    <col min="15" max="15" width="9.53125" bestFit="1" customWidth="1"/>
    <col min="16" max="16" width="10.53125" customWidth="1"/>
    <col min="21" max="21" width="9.53125" bestFit="1" customWidth="1"/>
    <col min="30" max="30" width="9.53125" bestFit="1" customWidth="1"/>
    <col min="31" max="32" width="0" hidden="1" customWidth="1"/>
  </cols>
  <sheetData>
    <row r="1" spans="2:20" s="25" customFormat="1" ht="17.25" x14ac:dyDescent="0.45">
      <c r="B1" s="45" t="s">
        <v>53</v>
      </c>
      <c r="C1" s="45">
        <v>1321077</v>
      </c>
      <c r="F1" s="37" t="s">
        <v>49</v>
      </c>
      <c r="G1" s="38" t="s">
        <v>50</v>
      </c>
      <c r="H1" s="39" t="s">
        <v>51</v>
      </c>
      <c r="I1" s="40" t="s">
        <v>52</v>
      </c>
    </row>
    <row r="2" spans="2:20" ht="17.25" x14ac:dyDescent="0.45">
      <c r="B2" s="41" t="s">
        <v>54</v>
      </c>
      <c r="C2" s="42" t="s">
        <v>32</v>
      </c>
      <c r="D2" s="42" t="s">
        <v>31</v>
      </c>
      <c r="E2" s="42" t="s">
        <v>33</v>
      </c>
      <c r="F2" s="42" t="s">
        <v>38</v>
      </c>
      <c r="G2" s="42" t="s">
        <v>35</v>
      </c>
      <c r="H2" s="42" t="s">
        <v>36</v>
      </c>
      <c r="I2" s="42" t="s">
        <v>37</v>
      </c>
      <c r="J2" s="42" t="s">
        <v>34</v>
      </c>
      <c r="M2" s="42" t="s">
        <v>32</v>
      </c>
      <c r="N2" s="42" t="s">
        <v>31</v>
      </c>
      <c r="O2" s="42" t="s">
        <v>33</v>
      </c>
      <c r="P2" s="42" t="s">
        <v>38</v>
      </c>
      <c r="Q2" s="42" t="s">
        <v>35</v>
      </c>
      <c r="R2" s="42" t="s">
        <v>36</v>
      </c>
      <c r="S2" s="42" t="s">
        <v>37</v>
      </c>
      <c r="T2" s="42" t="s">
        <v>34</v>
      </c>
    </row>
    <row r="3" spans="2:20" ht="17.25" x14ac:dyDescent="0.35">
      <c r="B3" s="27" t="s">
        <v>55</v>
      </c>
      <c r="C3" s="43">
        <f>(G30+Q30+W30+AA30+AB28+AC28+AD28)/C9</f>
        <v>1.2857142857142858</v>
      </c>
      <c r="D3" s="43" t="e">
        <f>(K28+L28+M28+N28+O28+P28+Q28)/D9</f>
        <v>#N/A</v>
      </c>
      <c r="E3" s="43" t="e">
        <f>(N30+R28+S28+T28+U28+V28+W28)/E9</f>
        <v>#N/A</v>
      </c>
      <c r="F3" s="43" t="e">
        <f>(J28+D30+H30+M30+T30+Y30+AC30)/F9</f>
        <v>#N/A</v>
      </c>
      <c r="G3" s="43" t="e">
        <f>(C30+H28+I28+L30+S30+X30+AB30)/G9</f>
        <v>#N/A</v>
      </c>
      <c r="H3" s="43" t="e">
        <f>(C28+D28+E28+F28+G28+K30+R30)/H9</f>
        <v>#N/A</v>
      </c>
      <c r="I3" s="43" t="e">
        <f>(F30+P30+V30+X28+Y28+Z28+AA28)/I9</f>
        <v>#N/A</v>
      </c>
      <c r="J3" s="43" t="e">
        <f>(E30+I30+J30+O30+U30+Z30+AD30)/J9</f>
        <v>#N/A</v>
      </c>
      <c r="M3" s="43" t="e">
        <f>AVERAGE(C3:C8)</f>
        <v>#N/A</v>
      </c>
      <c r="N3" s="43" t="e">
        <f t="shared" ref="N3:T3" si="0">AVERAGE(D3:D8)</f>
        <v>#N/A</v>
      </c>
      <c r="O3" s="43" t="e">
        <f t="shared" si="0"/>
        <v>#N/A</v>
      </c>
      <c r="P3" s="43" t="e">
        <f t="shared" si="0"/>
        <v>#N/A</v>
      </c>
      <c r="Q3" s="43" t="e">
        <f t="shared" si="0"/>
        <v>#N/A</v>
      </c>
      <c r="R3" s="43" t="e">
        <f t="shared" si="0"/>
        <v>#N/A</v>
      </c>
      <c r="S3" s="43" t="e">
        <f t="shared" si="0"/>
        <v>#N/A</v>
      </c>
      <c r="T3" s="43" t="e">
        <f t="shared" si="0"/>
        <v>#N/A</v>
      </c>
    </row>
    <row r="4" spans="2:20" ht="17.25" x14ac:dyDescent="0.35">
      <c r="B4" s="27" t="s">
        <v>56</v>
      </c>
      <c r="C4" s="43">
        <f>(G46+Q46+W46+AA46+AB44+AC44+AD44)/C9</f>
        <v>1.4285714285714286</v>
      </c>
      <c r="D4" s="43" t="e">
        <f>(K44+L44+M44+N44+O44+P44+Q44)/D9</f>
        <v>#N/A</v>
      </c>
      <c r="E4" s="43">
        <f>(N46+R44+S44+T44+U44+V44+W44)/E9</f>
        <v>7.2857142857142856</v>
      </c>
      <c r="F4" s="43">
        <f>(J44+D46+H46+M46+T46+Y46+AC46)/F9</f>
        <v>2.5714285714285716</v>
      </c>
      <c r="G4" s="43">
        <f>(C46+H44+I44+L46+S46+X46+AB46)/G9</f>
        <v>3.8571428571428572</v>
      </c>
      <c r="H4" s="43" t="e">
        <f>(C44+D44+E44+F44+G44+K46+R46)/H9</f>
        <v>#N/A</v>
      </c>
      <c r="I4" s="43">
        <f>(F46+P46+V46+X44+Y44+Z44+AA44)/I9</f>
        <v>6.7142857142857144</v>
      </c>
      <c r="J4" s="43">
        <f>(E46+I46+J46+O46+U46+Z46+AD46)/J9</f>
        <v>1.5714285714285714</v>
      </c>
      <c r="M4" s="44"/>
    </row>
    <row r="5" spans="2:20" ht="17.25" x14ac:dyDescent="0.35">
      <c r="B5" s="27" t="s">
        <v>57</v>
      </c>
      <c r="C5" s="43">
        <f>(G62+Q62+W62+AA62+AB60+AC60+AD60)/C9</f>
        <v>1.2857142857142858</v>
      </c>
      <c r="D5" s="43">
        <f>(K60+L60+M60+N60+O60+P60+Q60)/D9</f>
        <v>7.7142857142857144</v>
      </c>
      <c r="E5" s="43" t="e">
        <f>(N62+R60+S60+T60+U60+V60+W60)/E9</f>
        <v>#N/A</v>
      </c>
      <c r="F5" s="43">
        <f>(J60+D62+H62+M62+T62+Y62+AC62)/F9</f>
        <v>3.5714285714285716</v>
      </c>
      <c r="G5" s="43">
        <f>(C62+H60+I60+L62+S62+X62+AB62)/G9</f>
        <v>3.8571428571428572</v>
      </c>
      <c r="H5" s="43" t="e">
        <f>(C60+D60+E60+F60+G60+K62+R62)/H9</f>
        <v>#N/A</v>
      </c>
      <c r="I5" s="43">
        <f>(F62+P62+V62+X60+Y60+Z60+AA60)/I9</f>
        <v>4.7142857142857144</v>
      </c>
      <c r="J5" s="43">
        <f>(E62+I62+J62+O62+U62+Z62+AD62)/J9</f>
        <v>1</v>
      </c>
    </row>
    <row r="6" spans="2:20" ht="17.25" x14ac:dyDescent="0.35">
      <c r="B6" s="27" t="s">
        <v>28</v>
      </c>
      <c r="C6" s="43" t="e">
        <f>(G78+Q78+W78+AA78+AB76+AC76+AD76)/C9</f>
        <v>#N/A</v>
      </c>
      <c r="D6" s="43" t="e">
        <f>(K76+L76+M76+N76+O76+P76+Q76)/D9</f>
        <v>#N/A</v>
      </c>
      <c r="E6" s="43" t="e">
        <f>(N78+R76+S76+T76+U76+V76+W76)/E9</f>
        <v>#N/A</v>
      </c>
      <c r="F6" s="43" t="e">
        <f>(J76+D78+H78+M78+T78+Y78+AC78)/F9</f>
        <v>#N/A</v>
      </c>
      <c r="G6" s="43">
        <f>(C78+H76+I76+L78+S78+X78+AB78)/G9</f>
        <v>3.5714285714285716</v>
      </c>
      <c r="H6" s="43" t="e">
        <f>(C76+D76+E76+F76+G76+K78+R78)/H9</f>
        <v>#N/A</v>
      </c>
      <c r="I6" s="43" t="e">
        <f>(F78+P78+V78+X76+Y76+Z76+AA76)/I9</f>
        <v>#N/A</v>
      </c>
      <c r="J6" s="43" t="e">
        <f>(E78+I78+J78+O78+U78+Z78+AD78)/J9</f>
        <v>#N/A</v>
      </c>
    </row>
    <row r="7" spans="2:20" ht="17.25" x14ac:dyDescent="0.35">
      <c r="B7" s="27" t="s">
        <v>29</v>
      </c>
      <c r="C7" s="43" t="e">
        <f>(G94+Q94+W94+AA94+AB92+AC92+AD92)/C9</f>
        <v>#N/A</v>
      </c>
      <c r="D7" s="43" t="e">
        <f>(K92+L92+M92+N92+O92+P92+Q92)/D9</f>
        <v>#N/A</v>
      </c>
      <c r="E7" s="43" t="e">
        <f>(N94+R92+S92+T92+U92+V92+W92)/E9</f>
        <v>#N/A</v>
      </c>
      <c r="F7" s="43">
        <f>(J92+D94+H94+M94+T94+Y94+AC94)/F9</f>
        <v>5.8571428571428568</v>
      </c>
      <c r="G7" s="43">
        <f>(C94+H92+I92+L94+S94+X94+AB94)/G9</f>
        <v>3.1428571428571428</v>
      </c>
      <c r="H7" s="43" t="e">
        <f>(C92+D92+E92+F92+G92+K94+R94)/H9</f>
        <v>#N/A</v>
      </c>
      <c r="I7" s="43">
        <f>(F94+P94+V94+X92+Y92+Z92+AA92)/I9</f>
        <v>6.4285714285714288</v>
      </c>
      <c r="J7" s="43" t="e">
        <f>(E94+I94+J94+O94+U94+Z94+AD94)/J9</f>
        <v>#N/A</v>
      </c>
    </row>
    <row r="8" spans="2:20" ht="17.25" x14ac:dyDescent="0.35">
      <c r="B8" s="27" t="s">
        <v>30</v>
      </c>
      <c r="C8" s="43">
        <f>(G110+Q110+W110+AA110+AB108+AC108+AD108)/C9</f>
        <v>5.8571428571428568</v>
      </c>
      <c r="D8" s="43">
        <f>(K108+L108+M108+N108+O108+P108+Q108)/D9</f>
        <v>7.2857142857142856</v>
      </c>
      <c r="E8" s="43">
        <f>(N110+R108+S108+T108+U108+V108+W108)/E9</f>
        <v>2.8571428571428572</v>
      </c>
      <c r="F8" s="43">
        <f>(J108+D110+H110+M110+T110+Y110+AC110)/F9</f>
        <v>5.4285714285714288</v>
      </c>
      <c r="G8" s="43">
        <f>(C110+H108+I108+L110+S110+X110+AB110)/G9</f>
        <v>0.7142857142857143</v>
      </c>
      <c r="H8" s="43">
        <f>(C108+D108+E108+F108+G108+K110+R110)/H9</f>
        <v>4.4285714285714288</v>
      </c>
      <c r="I8" s="43">
        <f>(F110+P110+V110+X108+Y108+Z108+AA108)/I9</f>
        <v>4.2857142857142856</v>
      </c>
      <c r="J8" s="43">
        <f>(E110+I110+J110+O110+U110+Z110+AD110)/J9</f>
        <v>5.1428571428571432</v>
      </c>
    </row>
    <row r="9" spans="2:20" x14ac:dyDescent="0.35">
      <c r="B9" s="26" t="s">
        <v>58</v>
      </c>
      <c r="C9" s="26">
        <v>7</v>
      </c>
      <c r="D9" s="26">
        <v>7</v>
      </c>
      <c r="E9" s="26">
        <v>7</v>
      </c>
      <c r="F9" s="26">
        <v>7</v>
      </c>
      <c r="G9" s="26">
        <v>7</v>
      </c>
      <c r="H9" s="26">
        <v>7</v>
      </c>
      <c r="I9" s="26">
        <v>7</v>
      </c>
      <c r="J9" s="26">
        <v>7</v>
      </c>
    </row>
    <row r="16" spans="2:20" ht="13.15" thickBot="1" x14ac:dyDescent="0.4"/>
    <row r="17" spans="1:32" ht="13.5" thickBot="1" x14ac:dyDescent="0.4">
      <c r="A17" s="46" t="s">
        <v>55</v>
      </c>
      <c r="B17" s="24" t="s">
        <v>39</v>
      </c>
      <c r="C17" s="2" t="s">
        <v>19</v>
      </c>
      <c r="D17" s="3" t="s">
        <v>18</v>
      </c>
      <c r="E17" s="3" t="s">
        <v>20</v>
      </c>
      <c r="F17" s="3" t="s">
        <v>17</v>
      </c>
      <c r="G17" s="3" t="s">
        <v>16</v>
      </c>
      <c r="H17" s="3" t="s">
        <v>22</v>
      </c>
      <c r="I17" s="3" t="s">
        <v>21</v>
      </c>
      <c r="J17" s="3" t="s">
        <v>27</v>
      </c>
      <c r="K17" s="3" t="s">
        <v>3</v>
      </c>
      <c r="L17" s="3" t="s">
        <v>4</v>
      </c>
      <c r="M17" s="3" t="s">
        <v>6</v>
      </c>
      <c r="N17" s="3" t="s">
        <v>1</v>
      </c>
      <c r="O17" s="3" t="s">
        <v>2</v>
      </c>
      <c r="P17" s="3" t="s">
        <v>5</v>
      </c>
      <c r="Q17" s="3" t="s">
        <v>0</v>
      </c>
      <c r="R17" s="3" t="s">
        <v>14</v>
      </c>
      <c r="S17" s="3" t="s">
        <v>11</v>
      </c>
      <c r="T17" s="3" t="s">
        <v>15</v>
      </c>
      <c r="U17" s="3" t="s">
        <v>12</v>
      </c>
      <c r="V17" s="3" t="s">
        <v>13</v>
      </c>
      <c r="W17" s="3" t="s">
        <v>10</v>
      </c>
      <c r="X17" s="3" t="s">
        <v>25</v>
      </c>
      <c r="Y17" s="3" t="s">
        <v>24</v>
      </c>
      <c r="Z17" s="3" t="s">
        <v>23</v>
      </c>
      <c r="AA17" s="3" t="s">
        <v>26</v>
      </c>
      <c r="AB17" s="3" t="s">
        <v>8</v>
      </c>
      <c r="AC17" s="3" t="s">
        <v>9</v>
      </c>
      <c r="AD17" s="4" t="s">
        <v>7</v>
      </c>
      <c r="AE17" s="5">
        <v>0</v>
      </c>
      <c r="AF17" s="5">
        <v>0</v>
      </c>
    </row>
    <row r="18" spans="1:32" x14ac:dyDescent="0.35">
      <c r="A18" s="47"/>
      <c r="B18" s="6" t="s">
        <v>40</v>
      </c>
      <c r="C18" s="28">
        <f>RTD("fxbluelabs.excelrtd",,$C$1,CONCATENATE("@bh,",C17,",",$B$3,",High,0"))</f>
        <v>0.98323000000000005</v>
      </c>
      <c r="D18" s="28">
        <f>RTD("fxbluelabs.excelrtd",,$C$1,CONCATENATE("@bh,",D17,",",$B$3,",High,0"))</f>
        <v>79.811000000000007</v>
      </c>
      <c r="E18" s="28">
        <f>RTD("fxbluelabs.excelrtd",,$C$1,CONCATENATE("@bh,",E17,",",$B$3,",High,0"))</f>
        <v>125.25</v>
      </c>
      <c r="F18" s="28">
        <f>RTD("fxbluelabs.excelrtd",,$C$1,CONCATENATE("@bh,",F17,",",$B$3,",High,0"))</f>
        <v>1.0796399999999999</v>
      </c>
      <c r="G18" s="28">
        <f>RTD("fxbluelabs.excelrtd",,$C$1,CONCATENATE("@bh,",G17,",",$B$3,",High,0"))</f>
        <v>0.76941999999999999</v>
      </c>
      <c r="H18" s="28">
        <f>RTD("fxbluelabs.excelrtd",,$C$1,CONCATENATE("@bh,",H17,",",$B$3,",High,0"))</f>
        <v>1.20858</v>
      </c>
      <c r="I18" s="28">
        <f>RTD("fxbluelabs.excelrtd",,$C$1,CONCATENATE("@bh,",I17,",",$B$3,",High,0"))</f>
        <v>81.17</v>
      </c>
      <c r="J18" s="28">
        <f>RTD("fxbluelabs.excelrtd",,$C$1,CONCATENATE("@bh,",J17,",",$B$3,",High,0"))</f>
        <v>116.41200000000001</v>
      </c>
      <c r="K18" s="28">
        <f>RTD("fxbluelabs.excelrtd",,$C$1,CONCATENATE("@bh,",K17,",",$B$3,",High,0"))</f>
        <v>1.5711599999999999</v>
      </c>
      <c r="L18" s="28">
        <f>RTD("fxbluelabs.excelrtd",,$C$1,CONCATENATE("@bh,",L17,",",$B$3,",High,0"))</f>
        <v>1.5443100000000001</v>
      </c>
      <c r="M18" s="28">
        <f>RTD("fxbluelabs.excelrtd",,$C$1,CONCATENATE("@bh,",M17,",",$B$3,",High,0"))</f>
        <v>125.348</v>
      </c>
      <c r="N18" s="28">
        <f>RTD("fxbluelabs.excelrtd",,$C$1,CONCATENATE("@bh,",N17,",",$B$3,",High,0"))</f>
        <v>1.7334000000000001</v>
      </c>
      <c r="O18" s="28">
        <f>RTD("fxbluelabs.excelrtd",,$C$1,CONCATENATE("@bh,",O17,",",$B$3,",High,0"))</f>
        <v>103.733</v>
      </c>
      <c r="P18" s="28">
        <f>RTD("fxbluelabs.excelrtd",,$C$1,CONCATENATE("@bh,",P17,",",$B$3,",High,0"))</f>
        <v>1.6959</v>
      </c>
      <c r="Q18" s="28">
        <f>RTD("fxbluelabs.excelrtd",,$C$1,CONCATENATE("@bh,",Q17,",",$B$3,",High,0"))</f>
        <v>1.2084299999999999</v>
      </c>
      <c r="R18" s="28">
        <f>RTD("fxbluelabs.excelrtd",,$C$1,CONCATENATE("@bh,",R17,",",$B$3,",High,0"))</f>
        <v>0.69999</v>
      </c>
      <c r="S18" s="28">
        <f>RTD("fxbluelabs.excelrtd",,$C$1,CONCATENATE("@bh,",S17,",",$B$3,",High,0"))</f>
        <v>0.89015</v>
      </c>
      <c r="T18" s="28">
        <f>RTD("fxbluelabs.excelrtd",,$C$1,CONCATENATE("@bh,",T17,",",$B$3,",High,0"))</f>
        <v>0.89083000000000001</v>
      </c>
      <c r="U18" s="28">
        <f>RTD("fxbluelabs.excelrtd",,$C$1,CONCATENATE("@bh,",U17,",",$B$3,",High,0"))</f>
        <v>140.72399999999999</v>
      </c>
      <c r="V18" s="28">
        <f>RTD("fxbluelabs.excelrtd",,$C$1,CONCATENATE("@bh,",V17,",",$B$3,",High,0"))</f>
        <v>1.90469</v>
      </c>
      <c r="W18" s="28">
        <f>RTD("fxbluelabs.excelrtd",,$C$1,CONCATENATE("@bh,",W17,",",$B$3,",High,0"))</f>
        <v>1.35982</v>
      </c>
      <c r="X18" s="28">
        <f>RTD("fxbluelabs.excelrtd",,$C$1,CONCATENATE("@bh,",X17,",",$B$3,",High,0"))</f>
        <v>0.91066000000000003</v>
      </c>
      <c r="Y18" s="28">
        <f>RTD("fxbluelabs.excelrtd",,$C$1,CONCATENATE("@bh,",Y17,",",$B$3,",High,0"))</f>
        <v>0.63495000000000001</v>
      </c>
      <c r="Z18" s="28">
        <f>RTD("fxbluelabs.excelrtd",,$C$1,CONCATENATE("@bh,",Z17,",",$B$3,",High,0"))</f>
        <v>73.92</v>
      </c>
      <c r="AA18" s="28">
        <f>RTD("fxbluelabs.excelrtd",,$C$1,CONCATENATE("@bh,",AA17,",",$B$3,",High,0"))</f>
        <v>0.71264000000000005</v>
      </c>
      <c r="AB18" s="28">
        <f>RTD("fxbluelabs.excelrtd",,$C$1,CONCATENATE("@bh,",AB17,",",$B$3,",High,0"))</f>
        <v>1.27816</v>
      </c>
      <c r="AC18" s="28">
        <f>RTD("fxbluelabs.excelrtd",,$C$1,CONCATENATE("@bh,",AC17,",",$B$3,",High,0"))</f>
        <v>0.89117999999999997</v>
      </c>
      <c r="AD18" s="28">
        <f>RTD("fxbluelabs.excelrtd",,$C$1,CONCATENATE("@bh,",AD17,",",$B$3,",High,0"))</f>
        <v>1.2089399999999999</v>
      </c>
      <c r="AE18" s="5">
        <v>3</v>
      </c>
      <c r="AF18" s="5">
        <v>1</v>
      </c>
    </row>
    <row r="19" spans="1:32" x14ac:dyDescent="0.35">
      <c r="A19" s="47"/>
      <c r="B19" s="7" t="s">
        <v>41</v>
      </c>
      <c r="C19" s="28">
        <f>RTD("fxbluelabs.excelrtd",,$C$1,CONCATENATE("ask",C17))</f>
        <v>0.98336999999999997</v>
      </c>
      <c r="D19" s="28">
        <f>RTD("fxbluelabs.excelrtd",,$C$1,CONCATENATE("ask",D17))</f>
        <v>0.68566000000000005</v>
      </c>
      <c r="E19" s="28">
        <f>RTD("fxbluelabs.excelrtd",,$C$1,CONCATENATE("ask",E17))</f>
        <v>79.814999999999998</v>
      </c>
      <c r="F19" s="28">
        <f>RTD("fxbluelabs.excelrtd",,$C$1,CONCATENATE("ask",F17))</f>
        <v>1.07968</v>
      </c>
      <c r="G19" s="28">
        <f>RTD("fxbluelabs.excelrtd",,$C$1,CONCATENATE("ask",G17))</f>
        <v>0.76946999999999999</v>
      </c>
      <c r="H19" s="28">
        <f>RTD("fxbluelabs.excelrtd",,$C$1,CONCATENATE("ask",H17))</f>
        <v>0.69732000000000005</v>
      </c>
      <c r="I19" s="28">
        <f>RTD("fxbluelabs.excelrtd",,$C$1,CONCATENATE("ask",I17))</f>
        <v>81.171000000000006</v>
      </c>
      <c r="J19" s="28">
        <f>RTD("fxbluelabs.excelrtd",,$C$1,CONCATENATE("ask",J17))</f>
        <v>116.41500000000001</v>
      </c>
      <c r="K19" s="28">
        <f>RTD("fxbluelabs.excelrtd",,$C$1,CONCATENATE("ask",K17))</f>
        <v>1.5705499999999999</v>
      </c>
      <c r="L19" s="28">
        <f>RTD("fxbluelabs.excelrtd",,$C$1,CONCATENATE("ask",L17))</f>
        <v>1.54433</v>
      </c>
      <c r="M19" s="28">
        <f>RTD("fxbluelabs.excelrtd",,$C$1,CONCATENATE("ask",M17))</f>
        <v>1.0767500000000001</v>
      </c>
      <c r="N19" s="28">
        <f>RTD("fxbluelabs.excelrtd",,$C$1,CONCATENATE("ask",N17))</f>
        <v>0.89076999999999995</v>
      </c>
      <c r="O19" s="28">
        <f>RTD("fxbluelabs.excelrtd",,$C$1,CONCATENATE("ask",O17))</f>
        <v>125.34699999999999</v>
      </c>
      <c r="P19" s="28">
        <f>RTD("fxbluelabs.excelrtd",,$C$1,CONCATENATE("ask",P17))</f>
        <v>1.69567</v>
      </c>
      <c r="Q19" s="28">
        <f>RTD("fxbluelabs.excelrtd",,$C$1,CONCATENATE("ask",Q17))</f>
        <v>1.20845</v>
      </c>
      <c r="R19" s="28">
        <f>RTD("fxbluelabs.excelrtd",,$C$1,CONCATENATE("ask",R17))</f>
        <v>1.76326</v>
      </c>
      <c r="S19" s="28">
        <f>RTD("fxbluelabs.excelrtd",,$C$1,CONCATENATE("ask",S17))</f>
        <v>1.7338</v>
      </c>
      <c r="T19" s="28">
        <f>RTD("fxbluelabs.excelrtd",,$C$1,CONCATENATE("ask",T17))</f>
        <v>1.20889</v>
      </c>
      <c r="U19" s="28">
        <f>RTD("fxbluelabs.excelrtd",,$C$1,CONCATENATE("ask",U17))</f>
        <v>140.726</v>
      </c>
      <c r="V19" s="28">
        <f>RTD("fxbluelabs.excelrtd",,$C$1,CONCATENATE("ask",V17))</f>
        <v>1.9037299999999999</v>
      </c>
      <c r="W19" s="28">
        <f>RTD("fxbluelabs.excelrtd",,$C$1,CONCATENATE("ask",W17))</f>
        <v>1.3567199999999999</v>
      </c>
      <c r="X19" s="28">
        <f>RTD("fxbluelabs.excelrtd",,$C$1,CONCATENATE("ask",X17))</f>
        <v>0.91083000000000003</v>
      </c>
      <c r="Y19" s="28">
        <f>RTD("fxbluelabs.excelrtd",,$C$1,CONCATENATE("ask",Y17))</f>
        <v>0.63509000000000004</v>
      </c>
      <c r="Z19" s="28">
        <f>RTD("fxbluelabs.excelrtd",,$C$1,CONCATENATE("ask",Z17))</f>
        <v>73.927999999999997</v>
      </c>
      <c r="AA19" s="28">
        <f>RTD("fxbluelabs.excelrtd",,$C$1,CONCATENATE("ask",AA17))</f>
        <v>0.7127</v>
      </c>
      <c r="AB19" s="28">
        <f>RTD("fxbluelabs.excelrtd",,$C$1,CONCATENATE("ask",AB17))</f>
        <v>1.2779400000000001</v>
      </c>
      <c r="AC19" s="28">
        <f>RTD("fxbluelabs.excelrtd",,$C$1,CONCATENATE("ask",AC17))</f>
        <v>0.89105000000000001</v>
      </c>
      <c r="AD19" s="29">
        <f>RTD("fxbluelabs.excelrtd",,$C$1,CONCATENATE("ask",AD17))</f>
        <v>103.72499999999999</v>
      </c>
      <c r="AE19" s="5">
        <v>10</v>
      </c>
      <c r="AF19" s="5">
        <v>2</v>
      </c>
    </row>
    <row r="20" spans="1:32" x14ac:dyDescent="0.35">
      <c r="A20" s="47"/>
      <c r="B20" s="7" t="s">
        <v>42</v>
      </c>
      <c r="C20" s="28">
        <f>RTD("fxbluelabs.excelrtd",,$C$1,CONCATENATE("bid",C17))</f>
        <v>0.98324999999999996</v>
      </c>
      <c r="D20" s="28">
        <f>RTD("fxbluelabs.excelrtd",,$C$1,CONCATENATE("bid",D17))</f>
        <v>0.68557000000000001</v>
      </c>
      <c r="E20" s="28">
        <f>RTD("fxbluelabs.excelrtd",,$C$1,CONCATENATE("bid",E17))</f>
        <v>79.811000000000007</v>
      </c>
      <c r="F20" s="28">
        <f>RTD("fxbluelabs.excelrtd",,$C$1,CONCATENATE("bid",F17))</f>
        <v>1.07961</v>
      </c>
      <c r="G20" s="28">
        <f>RTD("fxbluelabs.excelrtd",,$C$1,CONCATENATE("bid",G17))</f>
        <v>0.76944999999999997</v>
      </c>
      <c r="H20" s="28">
        <f>RTD("fxbluelabs.excelrtd",,$C$1,CONCATENATE("bid",H17))</f>
        <v>0.69721</v>
      </c>
      <c r="I20" s="28">
        <f>RTD("fxbluelabs.excelrtd",,$C$1,CONCATENATE("bid",I17))</f>
        <v>81.162999999999997</v>
      </c>
      <c r="J20" s="28">
        <f>RTD("fxbluelabs.excelrtd",,$C$1,CONCATENATE("bid",J17))</f>
        <v>116.40600000000001</v>
      </c>
      <c r="K20" s="28">
        <f>RTD("fxbluelabs.excelrtd",,$C$1,CONCATENATE("bid",K17))</f>
        <v>1.57047</v>
      </c>
      <c r="L20" s="28">
        <f>RTD("fxbluelabs.excelrtd",,$C$1,CONCATENATE("bid",L17))</f>
        <v>1.5442199999999999</v>
      </c>
      <c r="M20" s="28">
        <f>RTD("fxbluelabs.excelrtd",,$C$1,CONCATENATE("bid",M17))</f>
        <v>1.0767</v>
      </c>
      <c r="N20" s="28">
        <f>RTD("fxbluelabs.excelrtd",,$C$1,CONCATENATE("bid",N17))</f>
        <v>0.89073000000000002</v>
      </c>
      <c r="O20" s="28">
        <f>RTD("fxbluelabs.excelrtd",,$C$1,CONCATENATE("bid",O17))</f>
        <v>125.342</v>
      </c>
      <c r="P20" s="28">
        <f>RTD("fxbluelabs.excelrtd",,$C$1,CONCATENATE("bid",P17))</f>
        <v>1.6955499999999999</v>
      </c>
      <c r="Q20" s="28">
        <f>RTD("fxbluelabs.excelrtd",,$C$1,CONCATENATE("bid",Q17))</f>
        <v>1.2084299999999999</v>
      </c>
      <c r="R20" s="28">
        <f>RTD("fxbluelabs.excelrtd",,$C$1,CONCATENATE("bid",R17))</f>
        <v>1.7630399999999999</v>
      </c>
      <c r="S20" s="28">
        <f>RTD("fxbluelabs.excelrtd",,$C$1,CONCATENATE("bid",S17))</f>
        <v>1.7336</v>
      </c>
      <c r="T20" s="28">
        <f>RTD("fxbluelabs.excelrtd",,$C$1,CONCATENATE("bid",T17))</f>
        <v>1.20875</v>
      </c>
      <c r="U20" s="28">
        <f>RTD("fxbluelabs.excelrtd",,$C$1,CONCATENATE("bid",U17))</f>
        <v>140.714</v>
      </c>
      <c r="V20" s="28">
        <f>RTD("fxbluelabs.excelrtd",,$C$1,CONCATENATE("bid",V17))</f>
        <v>1.9034500000000001</v>
      </c>
      <c r="W20" s="28">
        <f>RTD("fxbluelabs.excelrtd",,$C$1,CONCATENATE("bid",W17))</f>
        <v>1.35663</v>
      </c>
      <c r="X20" s="28">
        <f>RTD("fxbluelabs.excelrtd",,$C$1,CONCATENATE("bid",X17))</f>
        <v>0.91066999999999998</v>
      </c>
      <c r="Y20" s="28">
        <f>RTD("fxbluelabs.excelrtd",,$C$1,CONCATENATE("bid",Y17))</f>
        <v>0.63495000000000001</v>
      </c>
      <c r="Z20" s="28">
        <f>RTD("fxbluelabs.excelrtd",,$C$1,CONCATENATE("bid",Z17))</f>
        <v>73.918000000000006</v>
      </c>
      <c r="AA20" s="28">
        <f>RTD("fxbluelabs.excelrtd",,$C$1,CONCATENATE("bid",AA17))</f>
        <v>0.71265999999999996</v>
      </c>
      <c r="AB20" s="28">
        <f>RTD("fxbluelabs.excelrtd",,$C$1,CONCATENATE("bid",AB17))</f>
        <v>1.27789</v>
      </c>
      <c r="AC20" s="28">
        <f>RTD("fxbluelabs.excelrtd",,$C$1,CONCATENATE("bid",AC17))</f>
        <v>0.89100999999999997</v>
      </c>
      <c r="AD20" s="29">
        <f>RTD("fxbluelabs.excelrtd",,$C$1,CONCATENATE("bid",AD17))</f>
        <v>103.723</v>
      </c>
      <c r="AE20" s="5">
        <v>25</v>
      </c>
      <c r="AF20" s="5">
        <v>3</v>
      </c>
    </row>
    <row r="21" spans="1:32" ht="13.15" thickBot="1" x14ac:dyDescent="0.4">
      <c r="A21" s="47"/>
      <c r="B21" s="8" t="s">
        <v>43</v>
      </c>
      <c r="C21" s="28">
        <f>RTD("fxbluelabs.excelrtd",,$C$1,CONCATENATE("@bh,",C17,",",$B$3,",Low,0"))</f>
        <v>0.98287999999999998</v>
      </c>
      <c r="D21" s="28">
        <f>RTD("fxbluelabs.excelrtd",,$C$1,CONCATENATE("@bh,",D17,",",$B$3,",Low,0"))</f>
        <v>0.68523999999999996</v>
      </c>
      <c r="E21" s="28">
        <f>RTD("fxbluelabs.excelrtd",,$C$1,CONCATENATE("@bh,",E17,",",$B$3,",Low,0"))</f>
        <v>79.766999999999996</v>
      </c>
      <c r="F21" s="28">
        <f>RTD("fxbluelabs.excelrtd",,$C$1,CONCATENATE("@bh,",F17,",",$B$3,",Low,0"))</f>
        <v>1.07938</v>
      </c>
      <c r="G21" s="28">
        <f>RTD("fxbluelabs.excelrtd",,$C$1,CONCATENATE("@bh,",G17,",",$B$3,",Low,0"))</f>
        <v>0.76900000000000002</v>
      </c>
      <c r="H21" s="28">
        <f>RTD("fxbluelabs.excelrtd",,$C$1,CONCATENATE("@bh,",H17,",",$B$3,",Low,0"))</f>
        <v>0.69715000000000005</v>
      </c>
      <c r="I21" s="28">
        <f>RTD("fxbluelabs.excelrtd",,$C$1,CONCATENATE("@bh,",I17,",",$B$3,",Low,0"))</f>
        <v>81.153000000000006</v>
      </c>
      <c r="J21" s="28">
        <f>RTD("fxbluelabs.excelrtd",,$C$1,CONCATENATE("@bh,",J17,",",$B$3,",Low,0"))</f>
        <v>116.393</v>
      </c>
      <c r="K21" s="28">
        <f>RTD("fxbluelabs.excelrtd",,$C$1,CONCATENATE("@bh,",K17,",",$B$3,",Low,0"))</f>
        <v>1.5705199999999999</v>
      </c>
      <c r="L21" s="28">
        <f>RTD("fxbluelabs.excelrtd",,$C$1,CONCATENATE("@bh,",L17,",",$B$3,",Low,0"))</f>
        <v>1.5441100000000001</v>
      </c>
      <c r="M21" s="28">
        <f>RTD("fxbluelabs.excelrtd",,$C$1,CONCATENATE("@bh,",M17,",",$B$3,",Low,0"))</f>
        <v>1.07667</v>
      </c>
      <c r="N21" s="28">
        <f>RTD("fxbluelabs.excelrtd",,$C$1,CONCATENATE("@bh,",N17,",",$B$3,",Low,0"))</f>
        <v>0.89058999999999999</v>
      </c>
      <c r="O21" s="28">
        <f>RTD("fxbluelabs.excelrtd",,$C$1,CONCATENATE("@bh,",O17,",",$B$3,",Low,0"))</f>
        <v>125.32599999999999</v>
      </c>
      <c r="P21" s="28">
        <f>RTD("fxbluelabs.excelrtd",,$C$1,CONCATENATE("@bh,",P17,",",$B$3,",Low,0"))</f>
        <v>1.6955499999999999</v>
      </c>
      <c r="Q21" s="28">
        <f>RTD("fxbluelabs.excelrtd",,$C$1,CONCATENATE("@bh,",Q17,",",$B$3,",Low,0"))</f>
        <v>1.2081900000000001</v>
      </c>
      <c r="R21" s="28">
        <f>RTD("fxbluelabs.excelrtd",,$C$1,CONCATENATE("@bh,",R17,",",$B$3,",Low,0"))</f>
        <v>1.76305</v>
      </c>
      <c r="S21" s="28">
        <f>RTD("fxbluelabs.excelrtd",,$C$1,CONCATENATE("@bh,",S17,",",$B$3,",Low,0"))</f>
        <v>1.7335499999999999</v>
      </c>
      <c r="T21" s="28">
        <f>RTD("fxbluelabs.excelrtd",,$C$1,CONCATENATE("@bh,",T17,",",$B$3,",Low,0"))</f>
        <v>1.20871</v>
      </c>
      <c r="U21" s="28">
        <f>RTD("fxbluelabs.excelrtd",,$C$1,CONCATENATE("@bh,",U17,",",$B$3,",Low,0"))</f>
        <v>140.70400000000001</v>
      </c>
      <c r="V21" s="28">
        <f>RTD("fxbluelabs.excelrtd",,$C$1,CONCATENATE("@bh,",V17,",",$B$3,",Low,0"))</f>
        <v>1.9034899999999999</v>
      </c>
      <c r="W21" s="28">
        <f>RTD("fxbluelabs.excelrtd",,$C$1,CONCATENATE("@bh,",W17,",",$B$3,",Low,0"))</f>
        <v>1.3564400000000001</v>
      </c>
      <c r="X21" s="28">
        <f>RTD("fxbluelabs.excelrtd",,$C$1,CONCATENATE("@bh,",X17,",",$B$3,",Low,0"))</f>
        <v>0.91051000000000004</v>
      </c>
      <c r="Y21" s="28">
        <f>RTD("fxbluelabs.excelrtd",,$C$1,CONCATENATE("@bh,",Y17,",",$B$3,",Low,0"))</f>
        <v>0.63482000000000005</v>
      </c>
      <c r="Z21" s="28">
        <f>RTD("fxbluelabs.excelrtd",,$C$1,CONCATENATE("@bh,",Z17,",",$B$3,",Low,0"))</f>
        <v>73.897999999999996</v>
      </c>
      <c r="AA21" s="28">
        <f>RTD("fxbluelabs.excelrtd",,$C$1,CONCATENATE("@bh,",AA17,",",$B$3,",Low,0"))</f>
        <v>0.71242000000000005</v>
      </c>
      <c r="AB21" s="28">
        <f>RTD("fxbluelabs.excelrtd",,$C$1,CONCATENATE("@bh,",AB17,",",$B$3,",Low,0"))</f>
        <v>1.27789</v>
      </c>
      <c r="AC21" s="28">
        <f>RTD("fxbluelabs.excelrtd",,$C$1,CONCATENATE("@bh,",AC17,",",$B$3,",Low,0"))</f>
        <v>0.89100000000000001</v>
      </c>
      <c r="AD21" s="28">
        <f>RTD("fxbluelabs.excelrtd",,$C$1,CONCATENATE("@bh,",AD17,",",$B$3,",Low,0"))</f>
        <v>103.724</v>
      </c>
      <c r="AE21" s="5">
        <v>40</v>
      </c>
      <c r="AF21" s="5">
        <v>4</v>
      </c>
    </row>
    <row r="22" spans="1:32" ht="13.15" thickBot="1" x14ac:dyDescent="0.4">
      <c r="A22" s="47"/>
      <c r="B22" s="9" t="s">
        <v>44</v>
      </c>
      <c r="C22" s="10">
        <f>(C19-C20)*10000</f>
        <v>1.2000000000000899</v>
      </c>
      <c r="D22" s="10">
        <f t="shared" ref="D22" si="1">(D19-D20)*10000</f>
        <v>0.90000000000034497</v>
      </c>
      <c r="E22" s="10">
        <f>(E19-E20)*100</f>
        <v>0.39999999999906777</v>
      </c>
      <c r="F22" s="10">
        <f t="shared" ref="F22:H22" si="2">(F19-F20)*10000</f>
        <v>0.70000000000014495</v>
      </c>
      <c r="G22" s="10">
        <f t="shared" si="2"/>
        <v>0.20000000000020002</v>
      </c>
      <c r="H22" s="10">
        <f t="shared" si="2"/>
        <v>1.100000000000545</v>
      </c>
      <c r="I22" s="10">
        <f>(I19-I20)*100</f>
        <v>0.80000000000097771</v>
      </c>
      <c r="J22" s="10">
        <f>(J19-J20)*100</f>
        <v>0.90000000000003411</v>
      </c>
      <c r="K22" s="10">
        <f t="shared" ref="K22:N22" si="3">(K19-K20)*10000</f>
        <v>0.79999999999857963</v>
      </c>
      <c r="L22" s="10">
        <f t="shared" si="3"/>
        <v>1.100000000000545</v>
      </c>
      <c r="M22" s="10">
        <f t="shared" si="3"/>
        <v>0.50000000000105516</v>
      </c>
      <c r="N22" s="10">
        <f t="shared" si="3"/>
        <v>0.39999999999928981</v>
      </c>
      <c r="O22" s="10">
        <f>(O19-O20)*100</f>
        <v>0.49999999999954525</v>
      </c>
      <c r="P22" s="10">
        <f t="shared" ref="P22:T22" si="4">(P19-P20)*10000</f>
        <v>1.2000000000012001</v>
      </c>
      <c r="Q22" s="10">
        <f t="shared" si="4"/>
        <v>0.20000000000131024</v>
      </c>
      <c r="R22" s="10">
        <f t="shared" si="4"/>
        <v>2.20000000000109</v>
      </c>
      <c r="S22" s="10">
        <f t="shared" si="4"/>
        <v>1.9999999999997797</v>
      </c>
      <c r="T22" s="10">
        <f t="shared" si="4"/>
        <v>1.4000000000002899</v>
      </c>
      <c r="U22" s="10">
        <f>(U19-U20)*100</f>
        <v>1.2000000000000455</v>
      </c>
      <c r="V22" s="10">
        <f t="shared" ref="V22:Y22" si="5">(V19-V20)*10000</f>
        <v>2.7999999999983594</v>
      </c>
      <c r="W22" s="10">
        <f t="shared" si="5"/>
        <v>0.89999999999923475</v>
      </c>
      <c r="X22" s="10">
        <f t="shared" si="5"/>
        <v>1.6000000000004899</v>
      </c>
      <c r="Y22" s="10">
        <f t="shared" si="5"/>
        <v>1.4000000000002899</v>
      </c>
      <c r="Z22" s="10">
        <f>(Z19-Z20)*100</f>
        <v>0.99999999999909051</v>
      </c>
      <c r="AA22" s="10">
        <f t="shared" ref="AA22:AC22" si="6">(AA19-AA20)*10000</f>
        <v>0.40000000000040004</v>
      </c>
      <c r="AB22" s="10">
        <f t="shared" si="6"/>
        <v>0.50000000000105516</v>
      </c>
      <c r="AC22" s="10">
        <f t="shared" si="6"/>
        <v>0.40000000000040004</v>
      </c>
      <c r="AD22" s="11">
        <f>(AD19-AD20)*100</f>
        <v>0.19999999999953388</v>
      </c>
      <c r="AE22" s="5">
        <v>50</v>
      </c>
      <c r="AF22" s="5">
        <v>5</v>
      </c>
    </row>
    <row r="23" spans="1:32" ht="13.15" thickBot="1" x14ac:dyDescent="0.4">
      <c r="A23" s="47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2"/>
      <c r="AE23" s="5">
        <v>60</v>
      </c>
      <c r="AF23" s="5">
        <v>6</v>
      </c>
    </row>
    <row r="24" spans="1:32" x14ac:dyDescent="0.35">
      <c r="A24" s="47"/>
      <c r="B24" s="12" t="s">
        <v>45</v>
      </c>
      <c r="C24" s="13">
        <f>($C$18:$AD$18-$C$21:$AD$21)*10000</f>
        <v>3.5000000000007248</v>
      </c>
      <c r="D24" s="13">
        <f t="shared" ref="D24:AC24" si="7">($C$18:$AD$18-$C$21:$AD$21)*10000</f>
        <v>791257.60000000009</v>
      </c>
      <c r="E24" s="13">
        <f>($C$18:$AD$18-$C$21:$AD$21)*100</f>
        <v>4548.3</v>
      </c>
      <c r="F24" s="13">
        <f t="shared" si="7"/>
        <v>2.5999999999992696</v>
      </c>
      <c r="G24" s="13">
        <f t="shared" si="7"/>
        <v>4.1999999999997595</v>
      </c>
      <c r="H24" s="13">
        <f t="shared" si="7"/>
        <v>5114.2999999999993</v>
      </c>
      <c r="I24" s="13">
        <f>($C$18:$AD$18-$C$21:$AD$21)*100</f>
        <v>1.6999999999995907</v>
      </c>
      <c r="J24" s="13">
        <f>($C$18:$AD$18-$C$21:$AD$21)*100</f>
        <v>1.9000000000005457</v>
      </c>
      <c r="K24" s="13">
        <f t="shared" si="7"/>
        <v>6.3999999999997392</v>
      </c>
      <c r="L24" s="13">
        <f t="shared" si="7"/>
        <v>1.9999999999997797</v>
      </c>
      <c r="M24" s="13">
        <f>($C$18:$AD$18-$C$21:$AD$21)*10000</f>
        <v>1242713.3</v>
      </c>
      <c r="N24" s="13">
        <f t="shared" si="7"/>
        <v>8428.1</v>
      </c>
      <c r="O24" s="13">
        <f>($C$18:$AD$18-$C$21:$AD$21)*100</f>
        <v>-2159.2999999999988</v>
      </c>
      <c r="P24" s="13">
        <f t="shared" si="7"/>
        <v>3.5000000000007248</v>
      </c>
      <c r="Q24" s="13">
        <f t="shared" si="7"/>
        <v>2.3999999999979593</v>
      </c>
      <c r="R24" s="13">
        <f t="shared" si="7"/>
        <v>-10630.6</v>
      </c>
      <c r="S24" s="13">
        <f t="shared" si="7"/>
        <v>-8434</v>
      </c>
      <c r="T24" s="13">
        <f t="shared" si="7"/>
        <v>-3178.7999999999993</v>
      </c>
      <c r="U24" s="13">
        <f>($C$18:$AD$18-$C$21:$AD$21)*100</f>
        <v>1.999999999998181</v>
      </c>
      <c r="V24" s="13">
        <f t="shared" si="7"/>
        <v>12.000000000000899</v>
      </c>
      <c r="W24" s="13">
        <f t="shared" si="7"/>
        <v>33.799999999999386</v>
      </c>
      <c r="X24" s="13">
        <f t="shared" si="7"/>
        <v>1.4999999999998348</v>
      </c>
      <c r="Y24" s="13">
        <f t="shared" si="7"/>
        <v>1.2999999999996348</v>
      </c>
      <c r="Z24" s="13">
        <f>($C$18:$AD$18-$C$21:$AD$21)*100</f>
        <v>2.2000000000005571</v>
      </c>
      <c r="AA24" s="13">
        <f t="shared" si="7"/>
        <v>2.1999999999999797</v>
      </c>
      <c r="AB24" s="13">
        <f t="shared" si="7"/>
        <v>2.6999999999999247</v>
      </c>
      <c r="AC24" s="13">
        <f t="shared" si="7"/>
        <v>1.7999999999995797</v>
      </c>
      <c r="AD24" s="13">
        <f>($C$18:$AD$18-$C$21:$AD$21)*100</f>
        <v>-10251.506000000001</v>
      </c>
      <c r="AE24" s="5">
        <v>75</v>
      </c>
      <c r="AF24" s="5">
        <v>7</v>
      </c>
    </row>
    <row r="25" spans="1:32" ht="14.65" thickBot="1" x14ac:dyDescent="0.4">
      <c r="A25" s="47"/>
      <c r="B25" s="14" t="s">
        <v>46</v>
      </c>
      <c r="C25" s="15">
        <f>($C20:$AD20-$C21:$AD21)/$C24:$AD24*10000</f>
        <v>1.0571428571425852</v>
      </c>
      <c r="D25" s="15">
        <f>($C20:$AD20-$C21:$AD21)/$C24:$AD24*10000</f>
        <v>4.1705760551311287E-6</v>
      </c>
      <c r="E25" s="15">
        <f>($C20:$AD20-$C21:$AD21)/$C24:$AD24*100</f>
        <v>9.6739441109889711E-4</v>
      </c>
      <c r="F25" s="15">
        <f>($C20:$AD20-$C21:$AD21)/$C24:$AD24*10000</f>
        <v>0.8846153846154502</v>
      </c>
      <c r="G25" s="15">
        <f>($C20:$AD20-$C21:$AD21)/$C24:$AD24*10000</f>
        <v>1.0714285714285148</v>
      </c>
      <c r="H25" s="15">
        <f>($C20:$AD20-$C21:$AD21)/$C24:$AD24*10000</f>
        <v>1.1731810804987778E-4</v>
      </c>
      <c r="I25" s="15">
        <f>($C20:$AD20-$C21:$AD21)/$C24:$AD24*100</f>
        <v>0.58823529411725373</v>
      </c>
      <c r="J25" s="15">
        <f>($C20:$AD20-$C21:$AD21)/$C24:$AD24*100</f>
        <v>0.68421052631586821</v>
      </c>
      <c r="K25" s="15">
        <f t="shared" ref="K25:N25" si="8">($C20:$AD20-$C21:$AD21)/$C24:$AD24*10000</f>
        <v>-7.8124999999821101E-2</v>
      </c>
      <c r="L25" s="15">
        <f t="shared" si="8"/>
        <v>0.54999999999922289</v>
      </c>
      <c r="M25" s="15">
        <f t="shared" si="8"/>
        <v>2.4140724976528772E-7</v>
      </c>
      <c r="N25" s="15">
        <f t="shared" si="8"/>
        <v>1.6611098586873552E-4</v>
      </c>
      <c r="O25" s="15">
        <f>($C20:$AD20-$C21:$AD21)/$C24:$AD24*100</f>
        <v>-7.4098087343145241E-4</v>
      </c>
      <c r="P25" s="15">
        <f t="shared" ref="P25:T25" si="9">($C20:$AD20-$C21:$AD21)/$C24:$AD24*10000</f>
        <v>0</v>
      </c>
      <c r="Q25" s="15">
        <f t="shared" si="9"/>
        <v>1</v>
      </c>
      <c r="R25" s="15">
        <f t="shared" si="9"/>
        <v>9.4068067654370497E-6</v>
      </c>
      <c r="S25" s="15">
        <f t="shared" si="9"/>
        <v>-5.9283851079091196E-5</v>
      </c>
      <c r="T25" s="15">
        <f t="shared" si="9"/>
        <v>-1.2583364791757899E-4</v>
      </c>
      <c r="U25" s="15">
        <f>($C20:$AD20-$C21:$AD21)/$C24:$AD24*100</f>
        <v>0.5</v>
      </c>
      <c r="V25" s="15">
        <f t="shared" ref="V25:Y25" si="10">($C20:$AD20-$C21:$AD21)/$C24:$AD24*10000</f>
        <v>-3.3333333333179137E-2</v>
      </c>
      <c r="W25" s="15">
        <f t="shared" si="10"/>
        <v>5.6213017751454417E-2</v>
      </c>
      <c r="X25" s="15">
        <f t="shared" si="10"/>
        <v>1.0666666666663704</v>
      </c>
      <c r="Y25" s="15">
        <f t="shared" si="10"/>
        <v>1</v>
      </c>
      <c r="Z25" s="15">
        <f>($C20:$AD20-$C21:$AD21)/$C24:$AD24*100</f>
        <v>0.90909090909114387</v>
      </c>
      <c r="AA25" s="15">
        <f t="shared" ref="AA25:AD25" si="11">($C20:$AD20-$C21:$AD21)/$C24:$AD24*10000</f>
        <v>1.090909090908678</v>
      </c>
      <c r="AB25" s="15">
        <f t="shared" si="11"/>
        <v>0</v>
      </c>
      <c r="AC25" s="15">
        <f t="shared" si="11"/>
        <v>5.5555555555315696E-2</v>
      </c>
      <c r="AD25" s="16">
        <f t="shared" si="11"/>
        <v>9.7546643391202689E-4</v>
      </c>
      <c r="AE25" s="5">
        <v>90</v>
      </c>
      <c r="AF25" s="5">
        <v>8</v>
      </c>
    </row>
    <row r="26" spans="1:32" ht="13.15" thickBot="1" x14ac:dyDescent="0.4">
      <c r="A26" s="47"/>
      <c r="B26" s="33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2"/>
      <c r="AE26" s="5">
        <v>97</v>
      </c>
      <c r="AF26" s="5">
        <v>9</v>
      </c>
    </row>
    <row r="27" spans="1:32" x14ac:dyDescent="0.35">
      <c r="A27" s="47"/>
      <c r="B27" s="17" t="s">
        <v>47</v>
      </c>
      <c r="C27" s="17" t="str">
        <f>LEFT(C17,3)</f>
        <v>AUD</v>
      </c>
      <c r="D27" s="17" t="str">
        <f t="shared" ref="D27:AD27" si="12">LEFT(D17,3)</f>
        <v>AUD</v>
      </c>
      <c r="E27" s="17" t="str">
        <f t="shared" si="12"/>
        <v>AUD</v>
      </c>
      <c r="F27" s="17" t="str">
        <f t="shared" si="12"/>
        <v>AUD</v>
      </c>
      <c r="G27" s="17" t="str">
        <f t="shared" si="12"/>
        <v>AUD</v>
      </c>
      <c r="H27" s="17" t="str">
        <f t="shared" si="12"/>
        <v>CAD</v>
      </c>
      <c r="I27" s="17" t="str">
        <f t="shared" si="12"/>
        <v>CAD</v>
      </c>
      <c r="J27" s="17" t="str">
        <f t="shared" si="12"/>
        <v>CHF</v>
      </c>
      <c r="K27" s="17" t="str">
        <f t="shared" si="12"/>
        <v>EUR</v>
      </c>
      <c r="L27" s="17" t="str">
        <f t="shared" si="12"/>
        <v>EUR</v>
      </c>
      <c r="M27" s="17" t="str">
        <f t="shared" si="12"/>
        <v>EUR</v>
      </c>
      <c r="N27" s="17" t="str">
        <f t="shared" si="12"/>
        <v>EUR</v>
      </c>
      <c r="O27" s="17" t="str">
        <f t="shared" si="12"/>
        <v>EUR</v>
      </c>
      <c r="P27" s="17" t="str">
        <f t="shared" si="12"/>
        <v>EUR</v>
      </c>
      <c r="Q27" s="17" t="str">
        <f t="shared" si="12"/>
        <v>EUR</v>
      </c>
      <c r="R27" s="17" t="str">
        <f t="shared" si="12"/>
        <v>GBP</v>
      </c>
      <c r="S27" s="17" t="str">
        <f t="shared" si="12"/>
        <v>GBP</v>
      </c>
      <c r="T27" s="17" t="str">
        <f t="shared" si="12"/>
        <v>GBP</v>
      </c>
      <c r="U27" s="17" t="str">
        <f t="shared" si="12"/>
        <v>GBP</v>
      </c>
      <c r="V27" s="17" t="str">
        <f t="shared" si="12"/>
        <v>GBP</v>
      </c>
      <c r="W27" s="17" t="str">
        <f t="shared" si="12"/>
        <v>GBP</v>
      </c>
      <c r="X27" s="17" t="str">
        <f t="shared" si="12"/>
        <v>NZD</v>
      </c>
      <c r="Y27" s="17" t="str">
        <f t="shared" si="12"/>
        <v>NZD</v>
      </c>
      <c r="Z27" s="17" t="str">
        <f t="shared" si="12"/>
        <v>NZD</v>
      </c>
      <c r="AA27" s="17" t="str">
        <f t="shared" si="12"/>
        <v>NZD</v>
      </c>
      <c r="AB27" s="17" t="str">
        <f t="shared" si="12"/>
        <v>USD</v>
      </c>
      <c r="AC27" s="17" t="str">
        <f t="shared" si="12"/>
        <v>USD</v>
      </c>
      <c r="AD27" s="34" t="str">
        <f t="shared" si="12"/>
        <v>USD</v>
      </c>
    </row>
    <row r="28" spans="1:32" x14ac:dyDescent="0.35">
      <c r="A28" s="47"/>
      <c r="B28" s="18"/>
      <c r="C28" s="19">
        <f t="shared" ref="C28:J28" si="13">LOOKUP(100*C25,$AE17:$AE26,$AF17:$AF26)</f>
        <v>9</v>
      </c>
      <c r="D28" s="19">
        <f t="shared" si="13"/>
        <v>0</v>
      </c>
      <c r="E28" s="19">
        <f t="shared" si="13"/>
        <v>0</v>
      </c>
      <c r="F28" s="19">
        <f t="shared" si="13"/>
        <v>7</v>
      </c>
      <c r="G28" s="19">
        <f t="shared" si="13"/>
        <v>9</v>
      </c>
      <c r="H28" s="19">
        <f t="shared" si="13"/>
        <v>0</v>
      </c>
      <c r="I28" s="19">
        <f t="shared" si="13"/>
        <v>5</v>
      </c>
      <c r="J28" s="19">
        <f t="shared" si="13"/>
        <v>6</v>
      </c>
      <c r="K28" s="19" t="e">
        <f t="shared" ref="K28:AD28" si="14">LOOKUP(100*K25,$AE17:$AE26,$AF17:$AF26)</f>
        <v>#N/A</v>
      </c>
      <c r="L28" s="19">
        <f t="shared" si="14"/>
        <v>5</v>
      </c>
      <c r="M28" s="19">
        <f t="shared" si="14"/>
        <v>0</v>
      </c>
      <c r="N28" s="19">
        <f t="shared" si="14"/>
        <v>0</v>
      </c>
      <c r="O28" s="19" t="e">
        <f t="shared" si="14"/>
        <v>#N/A</v>
      </c>
      <c r="P28" s="19">
        <f t="shared" si="14"/>
        <v>0</v>
      </c>
      <c r="Q28" s="19">
        <f t="shared" si="14"/>
        <v>9</v>
      </c>
      <c r="R28" s="19">
        <f t="shared" si="14"/>
        <v>0</v>
      </c>
      <c r="S28" s="19" t="e">
        <f t="shared" si="14"/>
        <v>#N/A</v>
      </c>
      <c r="T28" s="19" t="e">
        <f t="shared" si="14"/>
        <v>#N/A</v>
      </c>
      <c r="U28" s="19">
        <f t="shared" si="14"/>
        <v>5</v>
      </c>
      <c r="V28" s="19" t="e">
        <f t="shared" si="14"/>
        <v>#N/A</v>
      </c>
      <c r="W28" s="19">
        <f t="shared" si="14"/>
        <v>1</v>
      </c>
      <c r="X28" s="19">
        <f t="shared" si="14"/>
        <v>9</v>
      </c>
      <c r="Y28" s="19">
        <f t="shared" si="14"/>
        <v>9</v>
      </c>
      <c r="Z28" s="19">
        <f t="shared" si="14"/>
        <v>8</v>
      </c>
      <c r="AA28" s="19">
        <f t="shared" si="14"/>
        <v>9</v>
      </c>
      <c r="AB28" s="19">
        <f t="shared" si="14"/>
        <v>0</v>
      </c>
      <c r="AC28" s="19">
        <f t="shared" si="14"/>
        <v>1</v>
      </c>
      <c r="AD28" s="35">
        <f t="shared" si="14"/>
        <v>0</v>
      </c>
      <c r="AE28" s="1"/>
      <c r="AF28" s="1"/>
    </row>
    <row r="29" spans="1:32" x14ac:dyDescent="0.35">
      <c r="A29" s="47"/>
      <c r="B29" s="18" t="s">
        <v>48</v>
      </c>
      <c r="C29" s="18" t="str">
        <f>RIGHT(C17,3)</f>
        <v>CAD</v>
      </c>
      <c r="D29" s="18" t="str">
        <f t="shared" ref="D29:AD29" si="15">RIGHT(D17,3)</f>
        <v>CHF</v>
      </c>
      <c r="E29" s="18" t="str">
        <f t="shared" si="15"/>
        <v>JPY</v>
      </c>
      <c r="F29" s="18" t="str">
        <f t="shared" si="15"/>
        <v>NZD</v>
      </c>
      <c r="G29" s="18" t="str">
        <f t="shared" si="15"/>
        <v>USD</v>
      </c>
      <c r="H29" s="18" t="str">
        <f t="shared" si="15"/>
        <v>CHF</v>
      </c>
      <c r="I29" s="18" t="str">
        <f t="shared" si="15"/>
        <v>JPY</v>
      </c>
      <c r="J29" s="18" t="str">
        <f t="shared" si="15"/>
        <v>JPY</v>
      </c>
      <c r="K29" s="18" t="str">
        <f t="shared" si="15"/>
        <v>AUD</v>
      </c>
      <c r="L29" s="18" t="str">
        <f t="shared" si="15"/>
        <v>CAD</v>
      </c>
      <c r="M29" s="18" t="str">
        <f t="shared" si="15"/>
        <v>CHF</v>
      </c>
      <c r="N29" s="18" t="str">
        <f t="shared" si="15"/>
        <v>GBP</v>
      </c>
      <c r="O29" s="18" t="str">
        <f t="shared" si="15"/>
        <v>JPY</v>
      </c>
      <c r="P29" s="18" t="str">
        <f t="shared" si="15"/>
        <v>NZD</v>
      </c>
      <c r="Q29" s="18" t="str">
        <f t="shared" si="15"/>
        <v>USD</v>
      </c>
      <c r="R29" s="18" t="str">
        <f t="shared" si="15"/>
        <v>AUD</v>
      </c>
      <c r="S29" s="18" t="str">
        <f t="shared" si="15"/>
        <v>CAD</v>
      </c>
      <c r="T29" s="18" t="str">
        <f t="shared" si="15"/>
        <v>CHF</v>
      </c>
      <c r="U29" s="18" t="str">
        <f t="shared" si="15"/>
        <v>JPY</v>
      </c>
      <c r="V29" s="18" t="str">
        <f t="shared" si="15"/>
        <v>NZD</v>
      </c>
      <c r="W29" s="18" t="str">
        <f t="shared" si="15"/>
        <v>USD</v>
      </c>
      <c r="X29" s="18" t="str">
        <f t="shared" si="15"/>
        <v>CAD</v>
      </c>
      <c r="Y29" s="18" t="str">
        <f t="shared" si="15"/>
        <v>CHF</v>
      </c>
      <c r="Z29" s="18" t="str">
        <f t="shared" si="15"/>
        <v>JPY</v>
      </c>
      <c r="AA29" s="18" t="str">
        <f t="shared" si="15"/>
        <v>USD</v>
      </c>
      <c r="AB29" s="18" t="str">
        <f t="shared" si="15"/>
        <v>CAD</v>
      </c>
      <c r="AC29" s="18" t="str">
        <f t="shared" si="15"/>
        <v>CHF</v>
      </c>
      <c r="AD29" s="36" t="str">
        <f t="shared" si="15"/>
        <v>JPY</v>
      </c>
      <c r="AE29" s="1"/>
      <c r="AF29" s="1"/>
    </row>
    <row r="30" spans="1:32" ht="13.15" thickBot="1" x14ac:dyDescent="0.4">
      <c r="A30" s="48"/>
      <c r="B30" s="20"/>
      <c r="C30" s="21">
        <f t="shared" ref="C30:AD30" si="16">9-C28</f>
        <v>0</v>
      </c>
      <c r="D30" s="22">
        <f t="shared" si="16"/>
        <v>9</v>
      </c>
      <c r="E30" s="22">
        <f t="shared" si="16"/>
        <v>9</v>
      </c>
      <c r="F30" s="22">
        <f t="shared" si="16"/>
        <v>2</v>
      </c>
      <c r="G30" s="22">
        <f t="shared" si="16"/>
        <v>0</v>
      </c>
      <c r="H30" s="22">
        <f t="shared" si="16"/>
        <v>9</v>
      </c>
      <c r="I30" s="22">
        <f t="shared" si="16"/>
        <v>4</v>
      </c>
      <c r="J30" s="22">
        <f t="shared" si="16"/>
        <v>3</v>
      </c>
      <c r="K30" s="22" t="e">
        <f t="shared" si="16"/>
        <v>#N/A</v>
      </c>
      <c r="L30" s="22">
        <f t="shared" si="16"/>
        <v>4</v>
      </c>
      <c r="M30" s="22">
        <f t="shared" si="16"/>
        <v>9</v>
      </c>
      <c r="N30" s="22">
        <f t="shared" si="16"/>
        <v>9</v>
      </c>
      <c r="O30" s="22" t="e">
        <f t="shared" si="16"/>
        <v>#N/A</v>
      </c>
      <c r="P30" s="22">
        <f t="shared" si="16"/>
        <v>9</v>
      </c>
      <c r="Q30" s="22">
        <f t="shared" si="16"/>
        <v>0</v>
      </c>
      <c r="R30" s="22">
        <f t="shared" si="16"/>
        <v>9</v>
      </c>
      <c r="S30" s="22" t="e">
        <f t="shared" si="16"/>
        <v>#N/A</v>
      </c>
      <c r="T30" s="22" t="e">
        <f t="shared" si="16"/>
        <v>#N/A</v>
      </c>
      <c r="U30" s="22">
        <f t="shared" si="16"/>
        <v>4</v>
      </c>
      <c r="V30" s="22" t="e">
        <f t="shared" si="16"/>
        <v>#N/A</v>
      </c>
      <c r="W30" s="22">
        <f t="shared" si="16"/>
        <v>8</v>
      </c>
      <c r="X30" s="22">
        <f t="shared" si="16"/>
        <v>0</v>
      </c>
      <c r="Y30" s="22">
        <f t="shared" si="16"/>
        <v>0</v>
      </c>
      <c r="Z30" s="22">
        <f t="shared" si="16"/>
        <v>1</v>
      </c>
      <c r="AA30" s="22">
        <f t="shared" si="16"/>
        <v>0</v>
      </c>
      <c r="AB30" s="22">
        <f t="shared" si="16"/>
        <v>9</v>
      </c>
      <c r="AC30" s="22">
        <f t="shared" si="16"/>
        <v>8</v>
      </c>
      <c r="AD30" s="23">
        <f t="shared" si="16"/>
        <v>9</v>
      </c>
      <c r="AE30" s="1"/>
      <c r="AF30" s="1"/>
    </row>
    <row r="32" spans="1:32" ht="13.15" thickBot="1" x14ac:dyDescent="0.4"/>
    <row r="33" spans="1:32" ht="13.5" thickBot="1" x14ac:dyDescent="0.4">
      <c r="A33" s="46" t="s">
        <v>56</v>
      </c>
      <c r="B33" s="24" t="s">
        <v>39</v>
      </c>
      <c r="C33" s="2" t="s">
        <v>19</v>
      </c>
      <c r="D33" s="3" t="s">
        <v>18</v>
      </c>
      <c r="E33" s="3" t="s">
        <v>20</v>
      </c>
      <c r="F33" s="3" t="s">
        <v>17</v>
      </c>
      <c r="G33" s="3" t="s">
        <v>16</v>
      </c>
      <c r="H33" s="3" t="s">
        <v>22</v>
      </c>
      <c r="I33" s="3" t="s">
        <v>21</v>
      </c>
      <c r="J33" s="3" t="s">
        <v>27</v>
      </c>
      <c r="K33" s="3" t="s">
        <v>3</v>
      </c>
      <c r="L33" s="3" t="s">
        <v>4</v>
      </c>
      <c r="M33" s="3" t="s">
        <v>6</v>
      </c>
      <c r="N33" s="3" t="s">
        <v>1</v>
      </c>
      <c r="O33" s="3" t="s">
        <v>2</v>
      </c>
      <c r="P33" s="3" t="s">
        <v>5</v>
      </c>
      <c r="Q33" s="3" t="s">
        <v>0</v>
      </c>
      <c r="R33" s="3" t="s">
        <v>14</v>
      </c>
      <c r="S33" s="3" t="s">
        <v>11</v>
      </c>
      <c r="T33" s="3" t="s">
        <v>15</v>
      </c>
      <c r="U33" s="3" t="s">
        <v>12</v>
      </c>
      <c r="V33" s="3" t="s">
        <v>13</v>
      </c>
      <c r="W33" s="3" t="s">
        <v>10</v>
      </c>
      <c r="X33" s="3" t="s">
        <v>25</v>
      </c>
      <c r="Y33" s="3" t="s">
        <v>24</v>
      </c>
      <c r="Z33" s="3" t="s">
        <v>23</v>
      </c>
      <c r="AA33" s="3" t="s">
        <v>26</v>
      </c>
      <c r="AB33" s="3" t="s">
        <v>8</v>
      </c>
      <c r="AC33" s="3" t="s">
        <v>9</v>
      </c>
      <c r="AD33" s="4" t="s">
        <v>7</v>
      </c>
      <c r="AE33" s="5">
        <v>0</v>
      </c>
      <c r="AF33" s="5">
        <v>0</v>
      </c>
    </row>
    <row r="34" spans="1:32" x14ac:dyDescent="0.35">
      <c r="A34" s="47"/>
      <c r="B34" s="6" t="s">
        <v>40</v>
      </c>
      <c r="C34" s="28">
        <f>RTD("fxbluelabs.excelrtd",,$C$1,CONCATENATE("@bh,",C33,",",$B$4,",High,0"))</f>
        <v>0.98323000000000005</v>
      </c>
      <c r="D34" s="28">
        <f>RTD("fxbluelabs.excelrtd",,$C$1,CONCATENATE("@bh,",D33,",",$B$4,",High,0"))</f>
        <v>0.68554000000000004</v>
      </c>
      <c r="E34" s="28">
        <f>RTD("fxbluelabs.excelrtd",,$C$1,CONCATENATE("@bh,",E33,",",$B$4,",High,0"))</f>
        <v>79.811000000000007</v>
      </c>
      <c r="F34" s="28">
        <f>RTD("fxbluelabs.excelrtd",,$C$1,CONCATENATE("@bh,",F33,",",$B$4,",High,0"))</f>
        <v>1.0796399999999999</v>
      </c>
      <c r="G34" s="28">
        <f>RTD("fxbluelabs.excelrtd",,$C$1,CONCATENATE("@bh,",G33,",",$B$4,",High,0"))</f>
        <v>0.76941999999999999</v>
      </c>
      <c r="H34" s="28">
        <f>RTD("fxbluelabs.excelrtd",,$C$1,CONCATENATE("@bh,",H33,",",$B$4,",High,0"))</f>
        <v>0.69725000000000004</v>
      </c>
      <c r="I34" s="28">
        <f>RTD("fxbluelabs.excelrtd",,$C$1,CONCATENATE("@bh,",I33,",",$B$4,",High,0"))</f>
        <v>81.17</v>
      </c>
      <c r="J34" s="28">
        <f>RTD("fxbluelabs.excelrtd",,$C$1,CONCATENATE("@bh,",J33,",",$B$4,",High,0"))</f>
        <v>116.41200000000001</v>
      </c>
      <c r="K34" s="28">
        <f>RTD("fxbluelabs.excelrtd",,$C$1,CONCATENATE("@bh,",K33,",",$B$4,",High,0"))</f>
        <v>1.5711599999999999</v>
      </c>
      <c r="L34" s="28">
        <f>RTD("fxbluelabs.excelrtd",,$C$1,CONCATENATE("@bh,",L33,",",$B$4,",High,0"))</f>
        <v>1.5443100000000001</v>
      </c>
      <c r="M34" s="28">
        <f>RTD("fxbluelabs.excelrtd",,$C$1,CONCATENATE("@bh,",M33,",",$B$4,",High,0"))</f>
        <v>1.07673</v>
      </c>
      <c r="N34" s="28">
        <f>RTD("fxbluelabs.excelrtd",,$C$1,CONCATENATE("@bh,",N33,",",$B$4,",High,0"))</f>
        <v>0.89073999999999998</v>
      </c>
      <c r="O34" s="28">
        <f>RTD("fxbluelabs.excelrtd",,$C$1,CONCATENATE("@bh,",O33,",",$B$4,",High,0"))</f>
        <v>125.348</v>
      </c>
      <c r="P34" s="28">
        <f>RTD("fxbluelabs.excelrtd",,$C$1,CONCATENATE("@bh,",P33,",",$B$4,",High,0"))</f>
        <v>1.6959</v>
      </c>
      <c r="Q34" s="28">
        <f>RTD("fxbluelabs.excelrtd",,$C$1,CONCATENATE("@bh,",Q33,",",$B$4,",High,0"))</f>
        <v>1.2084299999999999</v>
      </c>
      <c r="R34" s="28">
        <f>RTD("fxbluelabs.excelrtd",,$C$1,CONCATENATE("@bh,",R33,",",$B$4,",High,0"))</f>
        <v>1.76393</v>
      </c>
      <c r="S34" s="28">
        <f>RTD("fxbluelabs.excelrtd",,$C$1,CONCATENATE("@bh,",S33,",",$B$4,",High,0"))</f>
        <v>1.73384</v>
      </c>
      <c r="T34" s="28">
        <f>RTD("fxbluelabs.excelrtd",,$C$1,CONCATENATE("@bh,",T33,",",$B$4,",High,0"))</f>
        <v>1.2089399999999999</v>
      </c>
      <c r="U34" s="28">
        <f>RTD("fxbluelabs.excelrtd",,$C$1,CONCATENATE("@bh,",U33,",",$B$4,",High,0"))</f>
        <v>140.72399999999999</v>
      </c>
      <c r="V34" s="28">
        <f>RTD("fxbluelabs.excelrtd",,$C$1,CONCATENATE("@bh,",V33,",",$B$4,",High,0"))</f>
        <v>1.9039699999999999</v>
      </c>
      <c r="W34" s="28">
        <f>RTD("fxbluelabs.excelrtd",,$C$1,CONCATENATE("@bh,",W33,",",$B$4,",High,0"))</f>
        <v>1.3566499999999999</v>
      </c>
      <c r="X34" s="28">
        <f>RTD("fxbluelabs.excelrtd",,$C$1,CONCATENATE("@bh,",X33,",",$B$4,",High,0"))</f>
        <v>0.91066000000000003</v>
      </c>
      <c r="Y34" s="28">
        <f>RTD("fxbluelabs.excelrtd",,$C$1,CONCATENATE("@bh,",Y33,",",$B$4,",High,0"))</f>
        <v>0.63495000000000001</v>
      </c>
      <c r="Z34" s="28">
        <f>RTD("fxbluelabs.excelrtd",,$C$1,CONCATENATE("@bh,",Z33,",",$B$4,",High,0"))</f>
        <v>73.92</v>
      </c>
      <c r="AA34" s="28">
        <f>RTD("fxbluelabs.excelrtd",,$C$1,CONCATENATE("@bh,",AA33,",",$B$4,",High,0"))</f>
        <v>0.71264000000000005</v>
      </c>
      <c r="AB34" s="28">
        <f>RTD("fxbluelabs.excelrtd",,$C$1,CONCATENATE("@bh,",AB33,",",$B$4,",High,0"))</f>
        <v>1.27816</v>
      </c>
      <c r="AC34" s="28">
        <f>RTD("fxbluelabs.excelrtd",,$C$1,CONCATENATE("@bh,",AC33,",",$B$4,",High,0"))</f>
        <v>0.89117999999999997</v>
      </c>
      <c r="AD34" s="28">
        <f>RTD("fxbluelabs.excelrtd",,$C$1,CONCATENATE("@bh,",AD33,",",$B$4,",High,0"))</f>
        <v>103.733</v>
      </c>
      <c r="AE34" s="5">
        <v>3</v>
      </c>
      <c r="AF34" s="5">
        <v>1</v>
      </c>
    </row>
    <row r="35" spans="1:32" x14ac:dyDescent="0.35">
      <c r="A35" s="47"/>
      <c r="B35" s="7" t="s">
        <v>41</v>
      </c>
      <c r="C35" s="28">
        <f>RTD("fxbluelabs.excelrtd",,$C$1,CONCATENATE("ask",C33))</f>
        <v>0.98336999999999997</v>
      </c>
      <c r="D35" s="28">
        <f>RTD("fxbluelabs.excelrtd",,$C$1,CONCATENATE("ask",D33))</f>
        <v>0.68566000000000005</v>
      </c>
      <c r="E35" s="28">
        <f>RTD("fxbluelabs.excelrtd",,$C$1,CONCATENATE("ask",E33))</f>
        <v>79.814999999999998</v>
      </c>
      <c r="F35" s="28">
        <f>RTD("fxbluelabs.excelrtd",,$C$1,CONCATENATE("ask",F33))</f>
        <v>1.07968</v>
      </c>
      <c r="G35" s="28">
        <f>RTD("fxbluelabs.excelrtd",,$C$1,CONCATENATE("ask",G33))</f>
        <v>0.76946999999999999</v>
      </c>
      <c r="H35" s="28">
        <f>RTD("fxbluelabs.excelrtd",,$C$1,CONCATENATE("ask",H33))</f>
        <v>0.69732000000000005</v>
      </c>
      <c r="I35" s="28">
        <f>RTD("fxbluelabs.excelrtd",,$C$1,CONCATENATE("ask",I33))</f>
        <v>81.171000000000006</v>
      </c>
      <c r="J35" s="28">
        <f>RTD("fxbluelabs.excelrtd",,$C$1,CONCATENATE("ask",J33))</f>
        <v>116.41500000000001</v>
      </c>
      <c r="K35" s="28">
        <f>RTD("fxbluelabs.excelrtd",,$C$1,CONCATENATE("ask",K33))</f>
        <v>1.5705499999999999</v>
      </c>
      <c r="L35" s="28">
        <f>RTD("fxbluelabs.excelrtd",,$C$1,CONCATENATE("ask",L33))</f>
        <v>1.54433</v>
      </c>
      <c r="M35" s="28">
        <f>RTD("fxbluelabs.excelrtd",,$C$1,CONCATENATE("ask",M33))</f>
        <v>1.0767500000000001</v>
      </c>
      <c r="N35" s="28">
        <f>RTD("fxbluelabs.excelrtd",,$C$1,CONCATENATE("ask",N33))</f>
        <v>0.89076999999999995</v>
      </c>
      <c r="O35" s="28">
        <f>RTD("fxbluelabs.excelrtd",,$C$1,CONCATENATE("ask",O33))</f>
        <v>125.34699999999999</v>
      </c>
      <c r="P35" s="28">
        <f>RTD("fxbluelabs.excelrtd",,$C$1,CONCATENATE("ask",P33))</f>
        <v>1.69567</v>
      </c>
      <c r="Q35" s="28">
        <f>RTD("fxbluelabs.excelrtd",,$C$1,CONCATENATE("ask",Q33))</f>
        <v>1.20845</v>
      </c>
      <c r="R35" s="28">
        <f>RTD("fxbluelabs.excelrtd",,$C$1,CONCATENATE("ask",R33))</f>
        <v>1.76326</v>
      </c>
      <c r="S35" s="28">
        <f>RTD("fxbluelabs.excelrtd",,$C$1,CONCATENATE("ask",S33))</f>
        <v>1.7338</v>
      </c>
      <c r="T35" s="28">
        <f>RTD("fxbluelabs.excelrtd",,$C$1,CONCATENATE("ask",T33))</f>
        <v>1.20889</v>
      </c>
      <c r="U35" s="28">
        <f>RTD("fxbluelabs.excelrtd",,$C$1,CONCATENATE("ask",U33))</f>
        <v>140.726</v>
      </c>
      <c r="V35" s="28">
        <f>RTD("fxbluelabs.excelrtd",,$C$1,CONCATENATE("ask",V33))</f>
        <v>1.9037299999999999</v>
      </c>
      <c r="W35" s="28">
        <f>RTD("fxbluelabs.excelrtd",,$C$1,CONCATENATE("ask",W33))</f>
        <v>1.3567199999999999</v>
      </c>
      <c r="X35" s="28">
        <f>RTD("fxbluelabs.excelrtd",,$C$1,CONCATENATE("ask",X33))</f>
        <v>0.91083000000000003</v>
      </c>
      <c r="Y35" s="28">
        <f>RTD("fxbluelabs.excelrtd",,$C$1,CONCATENATE("ask",Y33))</f>
        <v>0.63509000000000004</v>
      </c>
      <c r="Z35" s="28">
        <f>RTD("fxbluelabs.excelrtd",,$C$1,CONCATENATE("ask",Z33))</f>
        <v>73.927999999999997</v>
      </c>
      <c r="AA35" s="28">
        <f>RTD("fxbluelabs.excelrtd",,$C$1,CONCATENATE("ask",AA33))</f>
        <v>0.7127</v>
      </c>
      <c r="AB35" s="28">
        <f>RTD("fxbluelabs.excelrtd",,$C$1,CONCATENATE("ask",AB33))</f>
        <v>1.2779400000000001</v>
      </c>
      <c r="AC35" s="28">
        <f>RTD("fxbluelabs.excelrtd",,$C$1,CONCATENATE("ask",AC33))</f>
        <v>0.89105000000000001</v>
      </c>
      <c r="AD35" s="29">
        <f>RTD("fxbluelabs.excelrtd",,$C$1,CONCATENATE("ask",AD33))</f>
        <v>103.72499999999999</v>
      </c>
      <c r="AE35" s="5">
        <v>10</v>
      </c>
      <c r="AF35" s="5">
        <v>2</v>
      </c>
    </row>
    <row r="36" spans="1:32" x14ac:dyDescent="0.35">
      <c r="A36" s="47"/>
      <c r="B36" s="7" t="s">
        <v>42</v>
      </c>
      <c r="C36" s="28">
        <f>RTD("fxbluelabs.excelrtd",,$C$1,CONCATENATE("bid",C33))</f>
        <v>0.98324999999999996</v>
      </c>
      <c r="D36" s="28">
        <f>RTD("fxbluelabs.excelrtd",,$C$1,CONCATENATE("bid",D33))</f>
        <v>0.68557000000000001</v>
      </c>
      <c r="E36" s="28">
        <f>RTD("fxbluelabs.excelrtd",,$C$1,CONCATENATE("bid",E33))</f>
        <v>79.811000000000007</v>
      </c>
      <c r="F36" s="28">
        <f>RTD("fxbluelabs.excelrtd",,$C$1,CONCATENATE("bid",F33))</f>
        <v>1.07961</v>
      </c>
      <c r="G36" s="28">
        <f>RTD("fxbluelabs.excelrtd",,$C$1,CONCATENATE("bid",G33))</f>
        <v>0.76944999999999997</v>
      </c>
      <c r="H36" s="28">
        <f>RTD("fxbluelabs.excelrtd",,$C$1,CONCATENATE("bid",H33))</f>
        <v>0.69721</v>
      </c>
      <c r="I36" s="28">
        <f>RTD("fxbluelabs.excelrtd",,$C$1,CONCATENATE("bid",I33))</f>
        <v>81.162999999999997</v>
      </c>
      <c r="J36" s="28">
        <f>RTD("fxbluelabs.excelrtd",,$C$1,CONCATENATE("bid",J33))</f>
        <v>116.40600000000001</v>
      </c>
      <c r="K36" s="28">
        <f>RTD("fxbluelabs.excelrtd",,$C$1,CONCATENATE("bid",K33))</f>
        <v>1.57047</v>
      </c>
      <c r="L36" s="28">
        <f>RTD("fxbluelabs.excelrtd",,$C$1,CONCATENATE("bid",L33))</f>
        <v>1.5442199999999999</v>
      </c>
      <c r="M36" s="28">
        <f>RTD("fxbluelabs.excelrtd",,$C$1,CONCATENATE("bid",M33))</f>
        <v>1.0767</v>
      </c>
      <c r="N36" s="28">
        <f>RTD("fxbluelabs.excelrtd",,$C$1,CONCATENATE("bid",N33))</f>
        <v>0.89073000000000002</v>
      </c>
      <c r="O36" s="28">
        <f>RTD("fxbluelabs.excelrtd",,$C$1,CONCATENATE("bid",O33))</f>
        <v>125.342</v>
      </c>
      <c r="P36" s="28">
        <f>RTD("fxbluelabs.excelrtd",,$C$1,CONCATENATE("bid",P33))</f>
        <v>1.6955499999999999</v>
      </c>
      <c r="Q36" s="28">
        <f>RTD("fxbluelabs.excelrtd",,$C$1,CONCATENATE("bid",Q33))</f>
        <v>1.2084299999999999</v>
      </c>
      <c r="R36" s="28">
        <f>RTD("fxbluelabs.excelrtd",,$C$1,CONCATENATE("bid",R33))</f>
        <v>1.7630399999999999</v>
      </c>
      <c r="S36" s="28">
        <f>RTD("fxbluelabs.excelrtd",,$C$1,CONCATENATE("bid",S33))</f>
        <v>1.7336</v>
      </c>
      <c r="T36" s="28">
        <f>RTD("fxbluelabs.excelrtd",,$C$1,CONCATENATE("bid",T33))</f>
        <v>1.20875</v>
      </c>
      <c r="U36" s="28">
        <f>RTD("fxbluelabs.excelrtd",,$C$1,CONCATENATE("bid",U33))</f>
        <v>140.714</v>
      </c>
      <c r="V36" s="28">
        <f>RTD("fxbluelabs.excelrtd",,$C$1,CONCATENATE("bid",V33))</f>
        <v>1.9034500000000001</v>
      </c>
      <c r="W36" s="28">
        <f>RTD("fxbluelabs.excelrtd",,$C$1,CONCATENATE("bid",W33))</f>
        <v>1.35663</v>
      </c>
      <c r="X36" s="28">
        <f>RTD("fxbluelabs.excelrtd",,$C$1,CONCATENATE("bid",X33))</f>
        <v>0.91066999999999998</v>
      </c>
      <c r="Y36" s="28">
        <f>RTD("fxbluelabs.excelrtd",,$C$1,CONCATENATE("bid",Y33))</f>
        <v>0.63495000000000001</v>
      </c>
      <c r="Z36" s="28">
        <f>RTD("fxbluelabs.excelrtd",,$C$1,CONCATENATE("bid",Z33))</f>
        <v>73.918000000000006</v>
      </c>
      <c r="AA36" s="28">
        <f>RTD("fxbluelabs.excelrtd",,$C$1,CONCATENATE("bid",AA33))</f>
        <v>0.71265999999999996</v>
      </c>
      <c r="AB36" s="28">
        <f>RTD("fxbluelabs.excelrtd",,$C$1,CONCATENATE("bid",AB33))</f>
        <v>1.27789</v>
      </c>
      <c r="AC36" s="28">
        <f>RTD("fxbluelabs.excelrtd",,$C$1,CONCATENATE("bid",AC33))</f>
        <v>0.89100999999999997</v>
      </c>
      <c r="AD36" s="29">
        <f>RTD("fxbluelabs.excelrtd",,$C$1,CONCATENATE("bid",AD33))</f>
        <v>103.723</v>
      </c>
      <c r="AE36" s="5">
        <v>25</v>
      </c>
      <c r="AF36" s="5">
        <v>3</v>
      </c>
    </row>
    <row r="37" spans="1:32" ht="13.15" thickBot="1" x14ac:dyDescent="0.4">
      <c r="A37" s="47"/>
      <c r="B37" s="8" t="s">
        <v>43</v>
      </c>
      <c r="C37" s="28">
        <f>RTD("fxbluelabs.excelrtd",,$C$1,CONCATENATE("@bh,",C33,",",$B$4,",Low,0"))</f>
        <v>0.98287999999999998</v>
      </c>
      <c r="D37" s="28">
        <f>RTD("fxbluelabs.excelrtd",,$C$1,CONCATENATE("@bh,",D33,",",$B$4,",Low,0"))</f>
        <v>0.68523999999999996</v>
      </c>
      <c r="E37" s="28">
        <f>RTD("fxbluelabs.excelrtd",,$C$1,CONCATENATE("@bh,",E33,",",$B$4,",Low,0"))</f>
        <v>0.69715000000000005</v>
      </c>
      <c r="F37" s="28">
        <f>RTD("fxbluelabs.excelrtd",,$C$1,CONCATENATE("@bh,",F33,",",$B$4,",Low,0"))</f>
        <v>1.07938</v>
      </c>
      <c r="G37" s="28">
        <f>RTD("fxbluelabs.excelrtd",,$C$1,CONCATENATE("@bh,",G33,",",$B$4,",Low,0"))</f>
        <v>0.76900000000000002</v>
      </c>
      <c r="H37" s="28">
        <f>RTD("fxbluelabs.excelrtd",,$C$1,CONCATENATE("@bh,",H33,",",$B$4,",Low,0"))</f>
        <v>1.20871</v>
      </c>
      <c r="I37" s="28">
        <f>RTD("fxbluelabs.excelrtd",,$C$1,CONCATENATE("@bh,",I33,",",$B$4,",Low,0"))</f>
        <v>81.153000000000006</v>
      </c>
      <c r="J37" s="28">
        <f>RTD("fxbluelabs.excelrtd",,$C$1,CONCATENATE("@bh,",J33,",",$B$4,",Low,0"))</f>
        <v>116.393</v>
      </c>
      <c r="K37" s="28">
        <f>RTD("fxbluelabs.excelrtd",,$C$1,CONCATENATE("@bh,",K33,",",$B$4,",Low,0"))</f>
        <v>1.5705199999999999</v>
      </c>
      <c r="L37" s="28">
        <f>RTD("fxbluelabs.excelrtd",,$C$1,CONCATENATE("@bh,",L33,",",$B$4,",Low,0"))</f>
        <v>1.5441100000000001</v>
      </c>
      <c r="M37" s="28">
        <f>RTD("fxbluelabs.excelrtd",,$C$1,CONCATENATE("@bh,",M33,",",$B$4,",Low,0"))</f>
        <v>1.07667</v>
      </c>
      <c r="N37" s="28">
        <f>RTD("fxbluelabs.excelrtd",,$C$1,CONCATENATE("@bh,",N33,",",$B$4,",Low,0"))</f>
        <v>0.89058999999999999</v>
      </c>
      <c r="O37" s="28">
        <f>RTD("fxbluelabs.excelrtd",,$C$1,CONCATENATE("@bh,",O33,",",$B$4,",Low,0"))</f>
        <v>0.89083000000000001</v>
      </c>
      <c r="P37" s="28">
        <f>RTD("fxbluelabs.excelrtd",,$C$1,CONCATENATE("@bh,",P33,",",$B$4,",Low,0"))</f>
        <v>1.6955499999999999</v>
      </c>
      <c r="Q37" s="28">
        <f>RTD("fxbluelabs.excelrtd",,$C$1,CONCATENATE("@bh,",Q33,",",$B$4,",Low,0"))</f>
        <v>1.2081900000000001</v>
      </c>
      <c r="R37" s="28">
        <f>RTD("fxbluelabs.excelrtd",,$C$1,CONCATENATE("@bh,",R33,",",$B$4,",Low,0"))</f>
        <v>0.69715000000000005</v>
      </c>
      <c r="S37" s="28">
        <f>RTD("fxbluelabs.excelrtd",,$C$1,CONCATENATE("@bh,",S33,",",$B$4,",Low,0"))</f>
        <v>1.76305</v>
      </c>
      <c r="T37" s="28">
        <f>RTD("fxbluelabs.excelrtd",,$C$1,CONCATENATE("@bh,",T33,",",$B$4,",Low,0"))</f>
        <v>74.143000000000001</v>
      </c>
      <c r="U37" s="28">
        <f>RTD("fxbluelabs.excelrtd",,$C$1,CONCATENATE("@bh,",U33,",",$B$4,",Low,0"))</f>
        <v>140.70400000000001</v>
      </c>
      <c r="V37" s="28">
        <f>RTD("fxbluelabs.excelrtd",,$C$1,CONCATENATE("@bh,",V33,",",$B$4,",Low,0"))</f>
        <v>1.7335499999999999</v>
      </c>
      <c r="W37" s="28">
        <f>RTD("fxbluelabs.excelrtd",,$C$1,CONCATENATE("@bh,",W33,",",$B$4,",Low,0"))</f>
        <v>1.9034899999999999</v>
      </c>
      <c r="X37" s="28">
        <f>RTD("fxbluelabs.excelrtd",,$C$1,CONCATENATE("@bh,",X33,",",$B$4,",Low,0"))</f>
        <v>0.91051000000000004</v>
      </c>
      <c r="Y37" s="28">
        <f>RTD("fxbluelabs.excelrtd",,$C$1,CONCATENATE("@bh,",Y33,",",$B$4,",Low,0"))</f>
        <v>0.63482000000000005</v>
      </c>
      <c r="Z37" s="28">
        <f>RTD("fxbluelabs.excelrtd",,$C$1,CONCATENATE("@bh,",Z33,",",$B$4,",Low,0"))</f>
        <v>1.76702</v>
      </c>
      <c r="AA37" s="28">
        <f>RTD("fxbluelabs.excelrtd",,$C$1,CONCATENATE("@bh,",AA33,",",$B$4,",Low,0"))</f>
        <v>0.71242000000000005</v>
      </c>
      <c r="AB37" s="28">
        <f>RTD("fxbluelabs.excelrtd",,$C$1,CONCATENATE("@bh,",AB33,",",$B$4,",Low,0"))</f>
        <v>1.27789</v>
      </c>
      <c r="AC37" s="28">
        <f>RTD("fxbluelabs.excelrtd",,$C$1,CONCATENATE("@bh,",AC33,",",$B$4,",Low,0"))</f>
        <v>0.89100000000000001</v>
      </c>
      <c r="AD37" s="28">
        <f>RTD("fxbluelabs.excelrtd",,$C$1,CONCATENATE("@bh,",AD33,",",$B$4,",Low,0"))</f>
        <v>103.93</v>
      </c>
      <c r="AE37" s="5">
        <v>40</v>
      </c>
      <c r="AF37" s="5">
        <v>4</v>
      </c>
    </row>
    <row r="38" spans="1:32" ht="13.15" thickBot="1" x14ac:dyDescent="0.4">
      <c r="A38" s="47"/>
      <c r="B38" s="9" t="s">
        <v>44</v>
      </c>
      <c r="C38" s="10">
        <f>(C35-C36)*10000</f>
        <v>1.2000000000000899</v>
      </c>
      <c r="D38" s="10">
        <f t="shared" ref="D38" si="17">(D35-D36)*10000</f>
        <v>0.90000000000034497</v>
      </c>
      <c r="E38" s="10">
        <f>(E35-E36)*100</f>
        <v>0.39999999999906777</v>
      </c>
      <c r="F38" s="10">
        <f t="shared" ref="F38:H38" si="18">(F35-F36)*10000</f>
        <v>0.70000000000014495</v>
      </c>
      <c r="G38" s="10">
        <f t="shared" si="18"/>
        <v>0.20000000000020002</v>
      </c>
      <c r="H38" s="10">
        <f t="shared" si="18"/>
        <v>1.100000000000545</v>
      </c>
      <c r="I38" s="10">
        <f>(I35-I36)*100</f>
        <v>0.80000000000097771</v>
      </c>
      <c r="J38" s="10">
        <f>(J35-J36)*100</f>
        <v>0.90000000000003411</v>
      </c>
      <c r="K38" s="10">
        <f t="shared" ref="K38:N38" si="19">(K35-K36)*10000</f>
        <v>0.79999999999857963</v>
      </c>
      <c r="L38" s="10">
        <f t="shared" si="19"/>
        <v>1.100000000000545</v>
      </c>
      <c r="M38" s="10">
        <f t="shared" si="19"/>
        <v>0.50000000000105516</v>
      </c>
      <c r="N38" s="10">
        <f t="shared" si="19"/>
        <v>0.39999999999928981</v>
      </c>
      <c r="O38" s="10">
        <f>(O35-O36)*100</f>
        <v>0.49999999999954525</v>
      </c>
      <c r="P38" s="10">
        <f t="shared" ref="P38:T38" si="20">(P35-P36)*10000</f>
        <v>1.2000000000012001</v>
      </c>
      <c r="Q38" s="10">
        <f t="shared" si="20"/>
        <v>0.20000000000131024</v>
      </c>
      <c r="R38" s="10">
        <f t="shared" si="20"/>
        <v>2.20000000000109</v>
      </c>
      <c r="S38" s="10">
        <f t="shared" si="20"/>
        <v>1.9999999999997797</v>
      </c>
      <c r="T38" s="10">
        <f t="shared" si="20"/>
        <v>1.4000000000002899</v>
      </c>
      <c r="U38" s="10">
        <f>(U35-U36)*100</f>
        <v>1.2000000000000455</v>
      </c>
      <c r="V38" s="10">
        <f t="shared" ref="V38:Y38" si="21">(V35-V36)*10000</f>
        <v>2.7999999999983594</v>
      </c>
      <c r="W38" s="10">
        <f t="shared" si="21"/>
        <v>0.89999999999923475</v>
      </c>
      <c r="X38" s="10">
        <f t="shared" si="21"/>
        <v>1.6000000000004899</v>
      </c>
      <c r="Y38" s="10">
        <f t="shared" si="21"/>
        <v>1.4000000000002899</v>
      </c>
      <c r="Z38" s="10">
        <f>(Z35-Z36)*100</f>
        <v>0.99999999999909051</v>
      </c>
      <c r="AA38" s="10">
        <f t="shared" ref="AA38:AC38" si="22">(AA35-AA36)*10000</f>
        <v>0.40000000000040004</v>
      </c>
      <c r="AB38" s="10">
        <f t="shared" si="22"/>
        <v>0.50000000000105516</v>
      </c>
      <c r="AC38" s="10">
        <f t="shared" si="22"/>
        <v>0.40000000000040004</v>
      </c>
      <c r="AD38" s="11">
        <f>(AD35-AD36)*100</f>
        <v>0.19999999999953388</v>
      </c>
      <c r="AE38" s="5">
        <v>50</v>
      </c>
      <c r="AF38" s="5">
        <v>5</v>
      </c>
    </row>
    <row r="39" spans="1:32" ht="13.15" thickBot="1" x14ac:dyDescent="0.4">
      <c r="A39" s="47"/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2"/>
      <c r="AE39" s="5">
        <v>60</v>
      </c>
      <c r="AF39" s="5">
        <v>6</v>
      </c>
    </row>
    <row r="40" spans="1:32" x14ac:dyDescent="0.35">
      <c r="A40" s="47"/>
      <c r="B40" s="12" t="s">
        <v>45</v>
      </c>
      <c r="C40" s="13">
        <f>($C$34:$AD$34-$C$37:$AD$37)*10000</f>
        <v>3.5000000000007248</v>
      </c>
      <c r="D40" s="13">
        <f>($C$34:$AD$34-$C$37:$AD$37)*10000</f>
        <v>3.0000000000007798</v>
      </c>
      <c r="E40" s="13">
        <f>($C$34:$AD$34-$C$37:$AD$37)*100</f>
        <v>7911.3850000000011</v>
      </c>
      <c r="F40" s="13">
        <f t="shared" ref="F40:AC40" si="23">($C$34:$AD$34-$C$37:$AD$37)*10000</f>
        <v>2.5999999999992696</v>
      </c>
      <c r="G40" s="13">
        <f t="shared" si="23"/>
        <v>4.1999999999997595</v>
      </c>
      <c r="H40" s="13">
        <f t="shared" si="23"/>
        <v>-5114.5999999999995</v>
      </c>
      <c r="I40" s="13">
        <f>($C$34:$AD$34-$C$37:$AD$37)*100</f>
        <v>1.6999999999995907</v>
      </c>
      <c r="J40" s="13">
        <f>($C$34:$AD$34-$C$37:$AD$37)*100</f>
        <v>1.9000000000005457</v>
      </c>
      <c r="K40" s="13">
        <f t="shared" si="23"/>
        <v>6.3999999999997392</v>
      </c>
      <c r="L40" s="13">
        <f t="shared" si="23"/>
        <v>1.9999999999997797</v>
      </c>
      <c r="M40" s="13">
        <f t="shared" si="23"/>
        <v>0.59999999999948983</v>
      </c>
      <c r="N40" s="13">
        <f t="shared" si="23"/>
        <v>1.4999999999998348</v>
      </c>
      <c r="O40" s="13">
        <f>($C$34:$AD$34-$C$37:$AD$37)*100</f>
        <v>12445.717000000001</v>
      </c>
      <c r="P40" s="13">
        <f t="shared" si="23"/>
        <v>3.5000000000007248</v>
      </c>
      <c r="Q40" s="13">
        <f t="shared" si="23"/>
        <v>2.3999999999979593</v>
      </c>
      <c r="R40" s="13">
        <f t="shared" si="23"/>
        <v>10667.800000000001</v>
      </c>
      <c r="S40" s="13">
        <f t="shared" si="23"/>
        <v>-292.09999999999957</v>
      </c>
      <c r="T40" s="13">
        <f t="shared" si="23"/>
        <v>-729340.6</v>
      </c>
      <c r="U40" s="13">
        <f>($C$34:$AD$34-$C$37:$AD$37)*100</f>
        <v>1.999999999998181</v>
      </c>
      <c r="V40" s="13">
        <f t="shared" si="23"/>
        <v>1704.2000000000003</v>
      </c>
      <c r="W40" s="13">
        <f t="shared" si="23"/>
        <v>-5468.4</v>
      </c>
      <c r="X40" s="13">
        <f t="shared" si="23"/>
        <v>1.4999999999998348</v>
      </c>
      <c r="Y40" s="13">
        <f t="shared" si="23"/>
        <v>1.2999999999996348</v>
      </c>
      <c r="Z40" s="13">
        <f>($C$34:$AD$34-$C$37:$AD$37)*100</f>
        <v>7215.2979999999998</v>
      </c>
      <c r="AA40" s="13">
        <f t="shared" si="23"/>
        <v>2.1999999999999797</v>
      </c>
      <c r="AB40" s="13">
        <f t="shared" si="23"/>
        <v>2.6999999999999247</v>
      </c>
      <c r="AC40" s="13">
        <f t="shared" si="23"/>
        <v>1.7999999999995797</v>
      </c>
      <c r="AD40" s="13">
        <f>($C$34:$AD$34-$C$37:$AD$37)*100</f>
        <v>-19.700000000000273</v>
      </c>
      <c r="AE40" s="5">
        <v>75</v>
      </c>
      <c r="AF40" s="5">
        <v>7</v>
      </c>
    </row>
    <row r="41" spans="1:32" ht="14.65" thickBot="1" x14ac:dyDescent="0.4">
      <c r="A41" s="47"/>
      <c r="B41" s="14" t="s">
        <v>46</v>
      </c>
      <c r="C41" s="15">
        <f>($C36:$AD36-$C37:$AD37)/$C40:$AD40*10000</f>
        <v>1.0571428571425852</v>
      </c>
      <c r="D41" s="15">
        <f>($C36:$AD36-$C37:$AD37)/$C40:$AD40*10000</f>
        <v>1.0999999999998891</v>
      </c>
      <c r="E41" s="15">
        <f>($C36:$AD36-$C37:$AD37)/$C40:$AD40*100</f>
        <v>1</v>
      </c>
      <c r="F41" s="15">
        <f>($C36:$AD36-$C37:$AD37)/$C40:$AD40*10000</f>
        <v>0.8846153846154502</v>
      </c>
      <c r="G41" s="15">
        <f>($C36:$AD36-$C37:$AD37)/$C40:$AD40*10000</f>
        <v>1.0714285714285148</v>
      </c>
      <c r="H41" s="15">
        <f>($C36:$AD36-$C37:$AD37)/$C40:$AD40*10000</f>
        <v>1.0000782074844563</v>
      </c>
      <c r="I41" s="15">
        <f>($C36:$AD36-$C37:$AD37)/$C40:$AD40*100</f>
        <v>0.58823529411725373</v>
      </c>
      <c r="J41" s="15">
        <f>($C36:$AD36-$C37:$AD37)/$C40:$AD40*100</f>
        <v>0.68421052631586821</v>
      </c>
      <c r="K41" s="15">
        <f t="shared" ref="K41:N41" si="24">($C36:$AD36-$C37:$AD37)/$C40:$AD40*10000</f>
        <v>-7.8124999999821101E-2</v>
      </c>
      <c r="L41" s="15">
        <f t="shared" si="24"/>
        <v>0.54999999999922289</v>
      </c>
      <c r="M41" s="15">
        <f t="shared" si="24"/>
        <v>0.5</v>
      </c>
      <c r="N41" s="15">
        <f t="shared" si="24"/>
        <v>0.93333333333362944</v>
      </c>
      <c r="O41" s="15">
        <f>($C36:$AD36-$C37:$AD37)/$C40:$AD40*100</f>
        <v>0.99995179064412265</v>
      </c>
      <c r="P41" s="15">
        <f t="shared" ref="P41:T41" si="25">($C36:$AD36-$C37:$AD37)/$C40:$AD40*10000</f>
        <v>0</v>
      </c>
      <c r="Q41" s="15">
        <f t="shared" si="25"/>
        <v>1</v>
      </c>
      <c r="R41" s="15">
        <f t="shared" si="25"/>
        <v>0.99916571364292528</v>
      </c>
      <c r="S41" s="15">
        <f t="shared" si="25"/>
        <v>1.0082163642588162</v>
      </c>
      <c r="T41" s="15">
        <f t="shared" si="25"/>
        <v>1.0000026050928745</v>
      </c>
      <c r="U41" s="15">
        <f>($C36:$AD36-$C37:$AD37)/$C40:$AD40*100</f>
        <v>0.5</v>
      </c>
      <c r="V41" s="15">
        <f t="shared" ref="V41:Y41" si="26">($C36:$AD36-$C37:$AD37)/$C40:$AD40*10000</f>
        <v>0.99694871493956183</v>
      </c>
      <c r="W41" s="15">
        <f t="shared" si="26"/>
        <v>1.0000365737692927</v>
      </c>
      <c r="X41" s="15">
        <f t="shared" si="26"/>
        <v>1.0666666666663704</v>
      </c>
      <c r="Y41" s="15">
        <f t="shared" si="26"/>
        <v>1</v>
      </c>
      <c r="Z41" s="15">
        <f>($C36:$AD36-$C37:$AD37)/$C40:$AD40*100</f>
        <v>0.99997228111714864</v>
      </c>
      <c r="AA41" s="15">
        <f t="shared" ref="AA41:AD41" si="27">($C36:$AD36-$C37:$AD37)/$C40:$AD40*10000</f>
        <v>1.090909090908678</v>
      </c>
      <c r="AB41" s="15">
        <f t="shared" si="27"/>
        <v>0</v>
      </c>
      <c r="AC41" s="15">
        <f t="shared" si="27"/>
        <v>5.5555555555315696E-2</v>
      </c>
      <c r="AD41" s="16">
        <f t="shared" si="27"/>
        <v>105.07614213198221</v>
      </c>
      <c r="AE41" s="5">
        <v>90</v>
      </c>
      <c r="AF41" s="5">
        <v>8</v>
      </c>
    </row>
    <row r="42" spans="1:32" ht="13.15" thickBot="1" x14ac:dyDescent="0.4">
      <c r="A42" s="47"/>
      <c r="B42" s="33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2"/>
      <c r="AE42" s="5">
        <v>97</v>
      </c>
      <c r="AF42" s="5">
        <v>9</v>
      </c>
    </row>
    <row r="43" spans="1:32" x14ac:dyDescent="0.35">
      <c r="A43" s="47"/>
      <c r="B43" s="17" t="s">
        <v>47</v>
      </c>
      <c r="C43" s="17" t="str">
        <f>LEFT(C33,3)</f>
        <v>AUD</v>
      </c>
      <c r="D43" s="17" t="str">
        <f t="shared" ref="D43:AD43" si="28">LEFT(D33,3)</f>
        <v>AUD</v>
      </c>
      <c r="E43" s="17" t="str">
        <f t="shared" si="28"/>
        <v>AUD</v>
      </c>
      <c r="F43" s="17" t="str">
        <f t="shared" si="28"/>
        <v>AUD</v>
      </c>
      <c r="G43" s="17" t="str">
        <f t="shared" si="28"/>
        <v>AUD</v>
      </c>
      <c r="H43" s="17" t="str">
        <f t="shared" si="28"/>
        <v>CAD</v>
      </c>
      <c r="I43" s="17" t="str">
        <f t="shared" si="28"/>
        <v>CAD</v>
      </c>
      <c r="J43" s="17" t="str">
        <f t="shared" si="28"/>
        <v>CHF</v>
      </c>
      <c r="K43" s="17" t="str">
        <f t="shared" si="28"/>
        <v>EUR</v>
      </c>
      <c r="L43" s="17" t="str">
        <f t="shared" si="28"/>
        <v>EUR</v>
      </c>
      <c r="M43" s="17" t="str">
        <f t="shared" si="28"/>
        <v>EUR</v>
      </c>
      <c r="N43" s="17" t="str">
        <f t="shared" si="28"/>
        <v>EUR</v>
      </c>
      <c r="O43" s="17" t="str">
        <f t="shared" si="28"/>
        <v>EUR</v>
      </c>
      <c r="P43" s="17" t="str">
        <f t="shared" si="28"/>
        <v>EUR</v>
      </c>
      <c r="Q43" s="17" t="str">
        <f t="shared" si="28"/>
        <v>EUR</v>
      </c>
      <c r="R43" s="17" t="str">
        <f t="shared" si="28"/>
        <v>GBP</v>
      </c>
      <c r="S43" s="17" t="str">
        <f t="shared" si="28"/>
        <v>GBP</v>
      </c>
      <c r="T43" s="17" t="str">
        <f t="shared" si="28"/>
        <v>GBP</v>
      </c>
      <c r="U43" s="17" t="str">
        <f t="shared" si="28"/>
        <v>GBP</v>
      </c>
      <c r="V43" s="17" t="str">
        <f t="shared" si="28"/>
        <v>GBP</v>
      </c>
      <c r="W43" s="17" t="str">
        <f t="shared" si="28"/>
        <v>GBP</v>
      </c>
      <c r="X43" s="17" t="str">
        <f t="shared" si="28"/>
        <v>NZD</v>
      </c>
      <c r="Y43" s="17" t="str">
        <f t="shared" si="28"/>
        <v>NZD</v>
      </c>
      <c r="Z43" s="17" t="str">
        <f t="shared" si="28"/>
        <v>NZD</v>
      </c>
      <c r="AA43" s="17" t="str">
        <f t="shared" si="28"/>
        <v>NZD</v>
      </c>
      <c r="AB43" s="17" t="str">
        <f t="shared" si="28"/>
        <v>USD</v>
      </c>
      <c r="AC43" s="17" t="str">
        <f t="shared" si="28"/>
        <v>USD</v>
      </c>
      <c r="AD43" s="34" t="str">
        <f t="shared" si="28"/>
        <v>USD</v>
      </c>
    </row>
    <row r="44" spans="1:32" x14ac:dyDescent="0.35">
      <c r="A44" s="47"/>
      <c r="B44" s="18"/>
      <c r="C44" s="19">
        <f t="shared" ref="C44:J44" si="29">LOOKUP(100*C41,$AE33:$AE42,$AF33:$AF42)</f>
        <v>9</v>
      </c>
      <c r="D44" s="19">
        <f t="shared" si="29"/>
        <v>9</v>
      </c>
      <c r="E44" s="19">
        <f t="shared" si="29"/>
        <v>9</v>
      </c>
      <c r="F44" s="19">
        <f t="shared" si="29"/>
        <v>7</v>
      </c>
      <c r="G44" s="19">
        <f t="shared" si="29"/>
        <v>9</v>
      </c>
      <c r="H44" s="19">
        <f t="shared" si="29"/>
        <v>9</v>
      </c>
      <c r="I44" s="19">
        <f t="shared" si="29"/>
        <v>5</v>
      </c>
      <c r="J44" s="19">
        <f t="shared" si="29"/>
        <v>6</v>
      </c>
      <c r="K44" s="19" t="e">
        <f t="shared" ref="K44:AD44" si="30">LOOKUP(100*K41,$AE33:$AE42,$AF33:$AF42)</f>
        <v>#N/A</v>
      </c>
      <c r="L44" s="19">
        <f t="shared" si="30"/>
        <v>5</v>
      </c>
      <c r="M44" s="19">
        <f t="shared" si="30"/>
        <v>5</v>
      </c>
      <c r="N44" s="19">
        <f t="shared" si="30"/>
        <v>8</v>
      </c>
      <c r="O44" s="19">
        <f t="shared" si="30"/>
        <v>9</v>
      </c>
      <c r="P44" s="19">
        <f t="shared" si="30"/>
        <v>0</v>
      </c>
      <c r="Q44" s="19">
        <f t="shared" si="30"/>
        <v>9</v>
      </c>
      <c r="R44" s="19">
        <f t="shared" si="30"/>
        <v>9</v>
      </c>
      <c r="S44" s="19">
        <f t="shared" si="30"/>
        <v>9</v>
      </c>
      <c r="T44" s="19">
        <f t="shared" si="30"/>
        <v>9</v>
      </c>
      <c r="U44" s="19">
        <f t="shared" si="30"/>
        <v>5</v>
      </c>
      <c r="V44" s="19">
        <f t="shared" si="30"/>
        <v>9</v>
      </c>
      <c r="W44" s="19">
        <f t="shared" si="30"/>
        <v>9</v>
      </c>
      <c r="X44" s="19">
        <f t="shared" si="30"/>
        <v>9</v>
      </c>
      <c r="Y44" s="19">
        <f t="shared" si="30"/>
        <v>9</v>
      </c>
      <c r="Z44" s="19">
        <f t="shared" si="30"/>
        <v>9</v>
      </c>
      <c r="AA44" s="19">
        <f t="shared" si="30"/>
        <v>9</v>
      </c>
      <c r="AB44" s="19">
        <f t="shared" si="30"/>
        <v>0</v>
      </c>
      <c r="AC44" s="19">
        <f t="shared" si="30"/>
        <v>1</v>
      </c>
      <c r="AD44" s="35">
        <f t="shared" si="30"/>
        <v>9</v>
      </c>
      <c r="AE44" s="1"/>
      <c r="AF44" s="1"/>
    </row>
    <row r="45" spans="1:32" x14ac:dyDescent="0.35">
      <c r="A45" s="47"/>
      <c r="B45" s="18" t="s">
        <v>48</v>
      </c>
      <c r="C45" s="18" t="str">
        <f>RIGHT(C33,3)</f>
        <v>CAD</v>
      </c>
      <c r="D45" s="18" t="str">
        <f t="shared" ref="D45:AD45" si="31">RIGHT(D33,3)</f>
        <v>CHF</v>
      </c>
      <c r="E45" s="18" t="str">
        <f t="shared" si="31"/>
        <v>JPY</v>
      </c>
      <c r="F45" s="18" t="str">
        <f t="shared" si="31"/>
        <v>NZD</v>
      </c>
      <c r="G45" s="18" t="str">
        <f t="shared" si="31"/>
        <v>USD</v>
      </c>
      <c r="H45" s="18" t="str">
        <f t="shared" si="31"/>
        <v>CHF</v>
      </c>
      <c r="I45" s="18" t="str">
        <f t="shared" si="31"/>
        <v>JPY</v>
      </c>
      <c r="J45" s="18" t="str">
        <f t="shared" si="31"/>
        <v>JPY</v>
      </c>
      <c r="K45" s="18" t="str">
        <f t="shared" si="31"/>
        <v>AUD</v>
      </c>
      <c r="L45" s="18" t="str">
        <f t="shared" si="31"/>
        <v>CAD</v>
      </c>
      <c r="M45" s="18" t="str">
        <f t="shared" si="31"/>
        <v>CHF</v>
      </c>
      <c r="N45" s="18" t="str">
        <f t="shared" si="31"/>
        <v>GBP</v>
      </c>
      <c r="O45" s="18" t="str">
        <f t="shared" si="31"/>
        <v>JPY</v>
      </c>
      <c r="P45" s="18" t="str">
        <f t="shared" si="31"/>
        <v>NZD</v>
      </c>
      <c r="Q45" s="18" t="str">
        <f t="shared" si="31"/>
        <v>USD</v>
      </c>
      <c r="R45" s="18" t="str">
        <f t="shared" si="31"/>
        <v>AUD</v>
      </c>
      <c r="S45" s="18" t="str">
        <f t="shared" si="31"/>
        <v>CAD</v>
      </c>
      <c r="T45" s="18" t="str">
        <f t="shared" si="31"/>
        <v>CHF</v>
      </c>
      <c r="U45" s="18" t="str">
        <f t="shared" si="31"/>
        <v>JPY</v>
      </c>
      <c r="V45" s="18" t="str">
        <f t="shared" si="31"/>
        <v>NZD</v>
      </c>
      <c r="W45" s="18" t="str">
        <f t="shared" si="31"/>
        <v>USD</v>
      </c>
      <c r="X45" s="18" t="str">
        <f t="shared" si="31"/>
        <v>CAD</v>
      </c>
      <c r="Y45" s="18" t="str">
        <f t="shared" si="31"/>
        <v>CHF</v>
      </c>
      <c r="Z45" s="18" t="str">
        <f t="shared" si="31"/>
        <v>JPY</v>
      </c>
      <c r="AA45" s="18" t="str">
        <f t="shared" si="31"/>
        <v>USD</v>
      </c>
      <c r="AB45" s="18" t="str">
        <f t="shared" si="31"/>
        <v>CAD</v>
      </c>
      <c r="AC45" s="18" t="str">
        <f t="shared" si="31"/>
        <v>CHF</v>
      </c>
      <c r="AD45" s="36" t="str">
        <f t="shared" si="31"/>
        <v>JPY</v>
      </c>
      <c r="AE45" s="1"/>
      <c r="AF45" s="1"/>
    </row>
    <row r="46" spans="1:32" ht="13.15" thickBot="1" x14ac:dyDescent="0.4">
      <c r="A46" s="48"/>
      <c r="B46" s="20"/>
      <c r="C46" s="21">
        <f t="shared" ref="C46:AD46" si="32">9-C44</f>
        <v>0</v>
      </c>
      <c r="D46" s="22">
        <f t="shared" si="32"/>
        <v>0</v>
      </c>
      <c r="E46" s="22">
        <f t="shared" si="32"/>
        <v>0</v>
      </c>
      <c r="F46" s="22">
        <f t="shared" si="32"/>
        <v>2</v>
      </c>
      <c r="G46" s="22">
        <f t="shared" si="32"/>
        <v>0</v>
      </c>
      <c r="H46" s="22">
        <f t="shared" si="32"/>
        <v>0</v>
      </c>
      <c r="I46" s="22">
        <f t="shared" si="32"/>
        <v>4</v>
      </c>
      <c r="J46" s="22">
        <f t="shared" si="32"/>
        <v>3</v>
      </c>
      <c r="K46" s="22" t="e">
        <f t="shared" si="32"/>
        <v>#N/A</v>
      </c>
      <c r="L46" s="22">
        <f t="shared" si="32"/>
        <v>4</v>
      </c>
      <c r="M46" s="22">
        <f t="shared" si="32"/>
        <v>4</v>
      </c>
      <c r="N46" s="22">
        <f t="shared" si="32"/>
        <v>1</v>
      </c>
      <c r="O46" s="22">
        <f t="shared" si="32"/>
        <v>0</v>
      </c>
      <c r="P46" s="22">
        <f t="shared" si="32"/>
        <v>9</v>
      </c>
      <c r="Q46" s="22">
        <f t="shared" si="32"/>
        <v>0</v>
      </c>
      <c r="R46" s="22">
        <f t="shared" si="32"/>
        <v>0</v>
      </c>
      <c r="S46" s="22">
        <f t="shared" si="32"/>
        <v>0</v>
      </c>
      <c r="T46" s="22">
        <f t="shared" si="32"/>
        <v>0</v>
      </c>
      <c r="U46" s="22">
        <f t="shared" si="32"/>
        <v>4</v>
      </c>
      <c r="V46" s="22">
        <f t="shared" si="32"/>
        <v>0</v>
      </c>
      <c r="W46" s="22">
        <f t="shared" si="32"/>
        <v>0</v>
      </c>
      <c r="X46" s="22">
        <f t="shared" si="32"/>
        <v>0</v>
      </c>
      <c r="Y46" s="22">
        <f t="shared" si="32"/>
        <v>0</v>
      </c>
      <c r="Z46" s="22">
        <f t="shared" si="32"/>
        <v>0</v>
      </c>
      <c r="AA46" s="22">
        <f t="shared" si="32"/>
        <v>0</v>
      </c>
      <c r="AB46" s="22">
        <f t="shared" si="32"/>
        <v>9</v>
      </c>
      <c r="AC46" s="22">
        <f t="shared" si="32"/>
        <v>8</v>
      </c>
      <c r="AD46" s="23">
        <f t="shared" si="32"/>
        <v>0</v>
      </c>
      <c r="AE46" s="1"/>
      <c r="AF46" s="1"/>
    </row>
    <row r="48" spans="1:32" ht="13.15" thickBot="1" x14ac:dyDescent="0.4"/>
    <row r="49" spans="1:32" ht="13.5" thickBot="1" x14ac:dyDescent="0.4">
      <c r="A49" s="46" t="s">
        <v>57</v>
      </c>
      <c r="B49" s="24" t="s">
        <v>39</v>
      </c>
      <c r="C49" s="2" t="s">
        <v>19</v>
      </c>
      <c r="D49" s="3" t="s">
        <v>18</v>
      </c>
      <c r="E49" s="3" t="s">
        <v>20</v>
      </c>
      <c r="F49" s="3" t="s">
        <v>17</v>
      </c>
      <c r="G49" s="3" t="s">
        <v>16</v>
      </c>
      <c r="H49" s="3" t="s">
        <v>22</v>
      </c>
      <c r="I49" s="3" t="s">
        <v>21</v>
      </c>
      <c r="J49" s="3" t="s">
        <v>27</v>
      </c>
      <c r="K49" s="3" t="s">
        <v>3</v>
      </c>
      <c r="L49" s="3" t="s">
        <v>4</v>
      </c>
      <c r="M49" s="3" t="s">
        <v>6</v>
      </c>
      <c r="N49" s="3" t="s">
        <v>1</v>
      </c>
      <c r="O49" s="3" t="s">
        <v>2</v>
      </c>
      <c r="P49" s="3" t="s">
        <v>5</v>
      </c>
      <c r="Q49" s="3" t="s">
        <v>0</v>
      </c>
      <c r="R49" s="3" t="s">
        <v>14</v>
      </c>
      <c r="S49" s="3" t="s">
        <v>11</v>
      </c>
      <c r="T49" s="3" t="s">
        <v>15</v>
      </c>
      <c r="U49" s="3" t="s">
        <v>12</v>
      </c>
      <c r="V49" s="3" t="s">
        <v>13</v>
      </c>
      <c r="W49" s="3" t="s">
        <v>10</v>
      </c>
      <c r="X49" s="3" t="s">
        <v>25</v>
      </c>
      <c r="Y49" s="3" t="s">
        <v>24</v>
      </c>
      <c r="Z49" s="3" t="s">
        <v>23</v>
      </c>
      <c r="AA49" s="3" t="s">
        <v>26</v>
      </c>
      <c r="AB49" s="3" t="s">
        <v>8</v>
      </c>
      <c r="AC49" s="3" t="s">
        <v>9</v>
      </c>
      <c r="AD49" s="4" t="s">
        <v>7</v>
      </c>
      <c r="AE49" s="5">
        <v>0</v>
      </c>
      <c r="AF49" s="5">
        <v>0</v>
      </c>
    </row>
    <row r="50" spans="1:32" x14ac:dyDescent="0.35">
      <c r="A50" s="47"/>
      <c r="B50" s="6" t="s">
        <v>40</v>
      </c>
      <c r="C50" s="28">
        <f>RTD("fxbluelabs.excelrtd",,$C$1,CONCATENATE("@bh,",C49,",",$B$5,",High,0"))</f>
        <v>0.98323000000000005</v>
      </c>
      <c r="D50" s="28">
        <f>RTD("fxbluelabs.excelrtd",,$C$1,CONCATENATE("@bh,",D49,",",$B$5,",High,0"))</f>
        <v>0.68554000000000004</v>
      </c>
      <c r="E50" s="28">
        <f>RTD("fxbluelabs.excelrtd",,$C$1,CONCATENATE("@bh,",E49,",",$B$5,",High,0"))</f>
        <v>79.811000000000007</v>
      </c>
      <c r="F50" s="28">
        <f>RTD("fxbluelabs.excelrtd",,$C$1,CONCATENATE("@bh,",F49,",",$B$5,",High,0"))</f>
        <v>1.0796399999999999</v>
      </c>
      <c r="G50" s="28">
        <f>RTD("fxbluelabs.excelrtd",,$C$1,CONCATENATE("@bh,",G49,",",$B$5,",High,0"))</f>
        <v>0.76941999999999999</v>
      </c>
      <c r="H50" s="28">
        <f>RTD("fxbluelabs.excelrtd",,$C$1,CONCATENATE("@bh,",H49,",",$B$5,",High,0"))</f>
        <v>0.69742999999999999</v>
      </c>
      <c r="I50" s="28">
        <f>RTD("fxbluelabs.excelrtd",,$C$1,CONCATENATE("@bh,",I49,",",$B$5,",High,0"))</f>
        <v>81.17</v>
      </c>
      <c r="J50" s="28">
        <f>RTD("fxbluelabs.excelrtd",,$C$1,CONCATENATE("@bh,",J49,",",$B$5,",High,0"))</f>
        <v>116.41200000000001</v>
      </c>
      <c r="K50" s="28">
        <f>RTD("fxbluelabs.excelrtd",,$C$1,CONCATENATE("@bh,",K49,",",$B$5,",High,0"))</f>
        <v>1.5714900000000001</v>
      </c>
      <c r="L50" s="28">
        <f>RTD("fxbluelabs.excelrtd",,$C$1,CONCATENATE("@bh,",L49,",",$B$5,",High,0"))</f>
        <v>1.54434</v>
      </c>
      <c r="M50" s="28">
        <f>RTD("fxbluelabs.excelrtd",,$C$1,CONCATENATE("@bh,",M49,",",$B$5,",High,0"))</f>
        <v>1.0768899999999999</v>
      </c>
      <c r="N50" s="28">
        <f>RTD("fxbluelabs.excelrtd",,$C$1,CONCATENATE("@bh,",N49,",",$B$5,",High,0"))</f>
        <v>0.89083000000000001</v>
      </c>
      <c r="O50" s="28">
        <f>RTD("fxbluelabs.excelrtd",,$C$1,CONCATENATE("@bh,",O49,",",$B$5,",High,0"))</f>
        <v>125.348</v>
      </c>
      <c r="P50" s="28">
        <f>RTD("fxbluelabs.excelrtd",,$C$1,CONCATENATE("@bh,",P49,",",$B$5,",High,0"))</f>
        <v>1.69608</v>
      </c>
      <c r="Q50" s="28">
        <f>RTD("fxbluelabs.excelrtd",,$C$1,CONCATENATE("@bh,",Q49,",",$B$5,",High,0"))</f>
        <v>1.2084299999999999</v>
      </c>
      <c r="R50" s="28">
        <f>RTD("fxbluelabs.excelrtd",,$C$1,CONCATENATE("@bh,",R49,",",$B$5,",High,0"))</f>
        <v>1.76471</v>
      </c>
      <c r="S50" s="28">
        <f>RTD("fxbluelabs.excelrtd",,$C$1,CONCATENATE("@bh,",S49,",",$B$5,",High,0"))</f>
        <v>1.73431</v>
      </c>
      <c r="T50" s="28">
        <f>RTD("fxbluelabs.excelrtd",,$C$1,CONCATENATE("@bh,",T49,",",$B$5,",High,0"))</f>
        <v>1.20946</v>
      </c>
      <c r="U50" s="28">
        <f>RTD("fxbluelabs.excelrtd",,$C$1,CONCATENATE("@bh,",U49,",",$B$5,",High,0"))</f>
        <v>140.72999999999999</v>
      </c>
      <c r="V50" s="28">
        <f>RTD("fxbluelabs.excelrtd",,$C$1,CONCATENATE("@bh,",V49,",",$B$5,",High,0"))</f>
        <v>1.90469</v>
      </c>
      <c r="W50" s="28">
        <f>RTD("fxbluelabs.excelrtd",,$C$1,CONCATENATE("@bh,",W49,",",$B$5,",High,0"))</f>
        <v>1.3569899999999999</v>
      </c>
      <c r="X50" s="28">
        <f>RTD("fxbluelabs.excelrtd",,$C$1,CONCATENATE("@bh,",X49,",",$B$5,",High,0"))</f>
        <v>0.91066000000000003</v>
      </c>
      <c r="Y50" s="28">
        <f>RTD("fxbluelabs.excelrtd",,$C$1,CONCATENATE("@bh,",Y49,",",$B$5,",High,0"))</f>
        <v>0.63507000000000002</v>
      </c>
      <c r="Z50" s="28">
        <f>RTD("fxbluelabs.excelrtd",,$C$1,CONCATENATE("@bh,",Z49,",",$B$5,",High,0"))</f>
        <v>73.92</v>
      </c>
      <c r="AA50" s="28">
        <f>RTD("fxbluelabs.excelrtd",,$C$1,CONCATENATE("@bh,",AA49,",",$B$5,",High,0"))</f>
        <v>0.71264000000000005</v>
      </c>
      <c r="AB50" s="28">
        <f>RTD("fxbluelabs.excelrtd",,$C$1,CONCATENATE("@bh,",AB49,",",$B$5,",High,0"))</f>
        <v>1.27844</v>
      </c>
      <c r="AC50" s="28">
        <f>RTD("fxbluelabs.excelrtd",,$C$1,CONCATENATE("@bh,",AC49,",",$B$5,",High,0"))</f>
        <v>0.89154</v>
      </c>
      <c r="AD50" s="28">
        <f>RTD("fxbluelabs.excelrtd",,$C$1,CONCATENATE("@bh,",AD49,",",$B$5,",High,0"))</f>
        <v>103.736</v>
      </c>
      <c r="AE50" s="5">
        <v>3</v>
      </c>
      <c r="AF50" s="5">
        <v>1</v>
      </c>
    </row>
    <row r="51" spans="1:32" x14ac:dyDescent="0.35">
      <c r="A51" s="47"/>
      <c r="B51" s="7" t="s">
        <v>41</v>
      </c>
      <c r="C51" s="28">
        <f>RTD("fxbluelabs.excelrtd",,$C$1,CONCATENATE("ask",C49))</f>
        <v>0.98336999999999997</v>
      </c>
      <c r="D51" s="28">
        <f>RTD("fxbluelabs.excelrtd",,$C$1,CONCATENATE("ask",D49))</f>
        <v>0.68566000000000005</v>
      </c>
      <c r="E51" s="28">
        <f>RTD("fxbluelabs.excelrtd",,$C$1,CONCATENATE("ask",E49))</f>
        <v>79.814999999999998</v>
      </c>
      <c r="F51" s="28">
        <f>RTD("fxbluelabs.excelrtd",,$C$1,CONCATENATE("ask",F49))</f>
        <v>1.07968</v>
      </c>
      <c r="G51" s="28">
        <f>RTD("fxbluelabs.excelrtd",,$C$1,CONCATENATE("ask",G49))</f>
        <v>0.76946999999999999</v>
      </c>
      <c r="H51" s="28">
        <f>RTD("fxbluelabs.excelrtd",,$C$1,CONCATENATE("ask",H49))</f>
        <v>0.69732000000000005</v>
      </c>
      <c r="I51" s="28">
        <f>RTD("fxbluelabs.excelrtd",,$C$1,CONCATENATE("ask",I49))</f>
        <v>81.171000000000006</v>
      </c>
      <c r="J51" s="28">
        <f>RTD("fxbluelabs.excelrtd",,$C$1,CONCATENATE("ask",J49))</f>
        <v>116.41500000000001</v>
      </c>
      <c r="K51" s="28">
        <f>RTD("fxbluelabs.excelrtd",,$C$1,CONCATENATE("ask",K49))</f>
        <v>1.5705499999999999</v>
      </c>
      <c r="L51" s="28">
        <f>RTD("fxbluelabs.excelrtd",,$C$1,CONCATENATE("ask",L49))</f>
        <v>1.54433</v>
      </c>
      <c r="M51" s="28">
        <f>RTD("fxbluelabs.excelrtd",,$C$1,CONCATENATE("ask",M49))</f>
        <v>1.0767500000000001</v>
      </c>
      <c r="N51" s="28">
        <f>RTD("fxbluelabs.excelrtd",,$C$1,CONCATENATE("ask",N49))</f>
        <v>0.89076999999999995</v>
      </c>
      <c r="O51" s="28">
        <f>RTD("fxbluelabs.excelrtd",,$C$1,CONCATENATE("ask",O49))</f>
        <v>125.34699999999999</v>
      </c>
      <c r="P51" s="28">
        <f>RTD("fxbluelabs.excelrtd",,$C$1,CONCATENATE("ask",P49))</f>
        <v>1.69567</v>
      </c>
      <c r="Q51" s="28">
        <f>RTD("fxbluelabs.excelrtd",,$C$1,CONCATENATE("ask",Q49))</f>
        <v>1.20845</v>
      </c>
      <c r="R51" s="28">
        <f>RTD("fxbluelabs.excelrtd",,$C$1,CONCATENATE("ask",R49))</f>
        <v>1.76326</v>
      </c>
      <c r="S51" s="28">
        <f>RTD("fxbluelabs.excelrtd",,$C$1,CONCATENATE("ask",S49))</f>
        <v>1.7338</v>
      </c>
      <c r="T51" s="28">
        <f>RTD("fxbluelabs.excelrtd",,$C$1,CONCATENATE("ask",T49))</f>
        <v>1.20889</v>
      </c>
      <c r="U51" s="28">
        <f>RTD("fxbluelabs.excelrtd",,$C$1,CONCATENATE("ask",U49))</f>
        <v>140.726</v>
      </c>
      <c r="V51" s="28">
        <f>RTD("fxbluelabs.excelrtd",,$C$1,CONCATENATE("ask",V49))</f>
        <v>1.9037299999999999</v>
      </c>
      <c r="W51" s="28">
        <f>RTD("fxbluelabs.excelrtd",,$C$1,CONCATENATE("ask",W49))</f>
        <v>1.3567199999999999</v>
      </c>
      <c r="X51" s="28">
        <f>RTD("fxbluelabs.excelrtd",,$C$1,CONCATENATE("ask",X49))</f>
        <v>0.91083000000000003</v>
      </c>
      <c r="Y51" s="28">
        <f>RTD("fxbluelabs.excelrtd",,$C$1,CONCATENATE("ask",Y49))</f>
        <v>0.63509000000000004</v>
      </c>
      <c r="Z51" s="28">
        <f>RTD("fxbluelabs.excelrtd",,$C$1,CONCATENATE("ask",Z49))</f>
        <v>73.927999999999997</v>
      </c>
      <c r="AA51" s="28">
        <f>RTD("fxbluelabs.excelrtd",,$C$1,CONCATENATE("ask",AA49))</f>
        <v>0.7127</v>
      </c>
      <c r="AB51" s="28">
        <f>RTD("fxbluelabs.excelrtd",,$C$1,CONCATENATE("ask",AB49))</f>
        <v>1.2779400000000001</v>
      </c>
      <c r="AC51" s="28">
        <f>RTD("fxbluelabs.excelrtd",,$C$1,CONCATENATE("ask",AC49))</f>
        <v>0.89105000000000001</v>
      </c>
      <c r="AD51" s="29">
        <f>RTD("fxbluelabs.excelrtd",,$C$1,CONCATENATE("ask",AD49))</f>
        <v>103.72499999999999</v>
      </c>
      <c r="AE51" s="5">
        <v>10</v>
      </c>
      <c r="AF51" s="5">
        <v>2</v>
      </c>
    </row>
    <row r="52" spans="1:32" x14ac:dyDescent="0.35">
      <c r="A52" s="47"/>
      <c r="B52" s="7" t="s">
        <v>42</v>
      </c>
      <c r="C52" s="28">
        <f>RTD("fxbluelabs.excelrtd",,$C$1,CONCATENATE("bid",C49))</f>
        <v>0.98324999999999996</v>
      </c>
      <c r="D52" s="28">
        <f>RTD("fxbluelabs.excelrtd",,$C$1,CONCATENATE("bid",D49))</f>
        <v>0.68557000000000001</v>
      </c>
      <c r="E52" s="28">
        <f>RTD("fxbluelabs.excelrtd",,$C$1,CONCATENATE("bid",E49))</f>
        <v>79.811000000000007</v>
      </c>
      <c r="F52" s="28">
        <f>RTD("fxbluelabs.excelrtd",,$C$1,CONCATENATE("bid",F49))</f>
        <v>1.07961</v>
      </c>
      <c r="G52" s="28">
        <f>RTD("fxbluelabs.excelrtd",,$C$1,CONCATENATE("bid",G49))</f>
        <v>0.76944999999999997</v>
      </c>
      <c r="H52" s="28">
        <f>RTD("fxbluelabs.excelrtd",,$C$1,CONCATENATE("bid",H49))</f>
        <v>0.69721</v>
      </c>
      <c r="I52" s="28">
        <f>RTD("fxbluelabs.excelrtd",,$C$1,CONCATENATE("bid",I49))</f>
        <v>81.162999999999997</v>
      </c>
      <c r="J52" s="28">
        <f>RTD("fxbluelabs.excelrtd",,$C$1,CONCATENATE("bid",J49))</f>
        <v>116.40600000000001</v>
      </c>
      <c r="K52" s="28">
        <f>RTD("fxbluelabs.excelrtd",,$C$1,CONCATENATE("bid",K49))</f>
        <v>1.57047</v>
      </c>
      <c r="L52" s="28">
        <f>RTD("fxbluelabs.excelrtd",,$C$1,CONCATENATE("bid",L49))</f>
        <v>1.5442199999999999</v>
      </c>
      <c r="M52" s="28">
        <f>RTD("fxbluelabs.excelrtd",,$C$1,CONCATENATE("bid",M49))</f>
        <v>1.0767</v>
      </c>
      <c r="N52" s="28">
        <f>RTD("fxbluelabs.excelrtd",,$C$1,CONCATENATE("bid",N49))</f>
        <v>0.89073000000000002</v>
      </c>
      <c r="O52" s="28">
        <f>RTD("fxbluelabs.excelrtd",,$C$1,CONCATENATE("bid",O49))</f>
        <v>125.342</v>
      </c>
      <c r="P52" s="28">
        <f>RTD("fxbluelabs.excelrtd",,$C$1,CONCATENATE("bid",P49))</f>
        <v>1.6955499999999999</v>
      </c>
      <c r="Q52" s="28">
        <f>RTD("fxbluelabs.excelrtd",,$C$1,CONCATENATE("bid",Q49))</f>
        <v>1.2084299999999999</v>
      </c>
      <c r="R52" s="28">
        <f>RTD("fxbluelabs.excelrtd",,$C$1,CONCATENATE("bid",R49))</f>
        <v>1.7630399999999999</v>
      </c>
      <c r="S52" s="28">
        <f>RTD("fxbluelabs.excelrtd",,$C$1,CONCATENATE("bid",S49))</f>
        <v>1.7336</v>
      </c>
      <c r="T52" s="28">
        <f>RTD("fxbluelabs.excelrtd",,$C$1,CONCATENATE("bid",T49))</f>
        <v>1.20875</v>
      </c>
      <c r="U52" s="28">
        <f>RTD("fxbluelabs.excelrtd",,$C$1,CONCATENATE("bid",U49))</f>
        <v>140.714</v>
      </c>
      <c r="V52" s="28">
        <f>RTD("fxbluelabs.excelrtd",,$C$1,CONCATENATE("bid",V49))</f>
        <v>1.9034500000000001</v>
      </c>
      <c r="W52" s="28">
        <f>RTD("fxbluelabs.excelrtd",,$C$1,CONCATENATE("bid",W49))</f>
        <v>1.35663</v>
      </c>
      <c r="X52" s="28">
        <f>RTD("fxbluelabs.excelrtd",,$C$1,CONCATENATE("bid",X49))</f>
        <v>0.91066999999999998</v>
      </c>
      <c r="Y52" s="28">
        <f>RTD("fxbluelabs.excelrtd",,$C$1,CONCATENATE("bid",Y49))</f>
        <v>0.63495000000000001</v>
      </c>
      <c r="Z52" s="28">
        <f>RTD("fxbluelabs.excelrtd",,$C$1,CONCATENATE("bid",Z49))</f>
        <v>73.918000000000006</v>
      </c>
      <c r="AA52" s="28">
        <f>RTD("fxbluelabs.excelrtd",,$C$1,CONCATENATE("bid",AA49))</f>
        <v>0.71265999999999996</v>
      </c>
      <c r="AB52" s="28">
        <f>RTD("fxbluelabs.excelrtd",,$C$1,CONCATENATE("bid",AB49))</f>
        <v>1.27789</v>
      </c>
      <c r="AC52" s="28">
        <f>RTD("fxbluelabs.excelrtd",,$C$1,CONCATENATE("bid",AC49))</f>
        <v>0.89100999999999997</v>
      </c>
      <c r="AD52" s="29">
        <f>RTD("fxbluelabs.excelrtd",,$C$1,CONCATENATE("bid",AD49))</f>
        <v>103.723</v>
      </c>
      <c r="AE52" s="5">
        <v>25</v>
      </c>
      <c r="AF52" s="5">
        <v>3</v>
      </c>
    </row>
    <row r="53" spans="1:32" ht="13.15" thickBot="1" x14ac:dyDescent="0.4">
      <c r="A53" s="47"/>
      <c r="B53" s="8" t="s">
        <v>43</v>
      </c>
      <c r="C53" s="28">
        <f>RTD("fxbluelabs.excelrtd",,$C$1,CONCATENATE("@bh,",C49,",",$B$5,",Low,0"))</f>
        <v>1.0770599999999999</v>
      </c>
      <c r="D53" s="28">
        <f>RTD("fxbluelabs.excelrtd",,$C$1,CONCATENATE("@bh,",D49,",",$B$5,",Low,0"))</f>
        <v>0.68513000000000002</v>
      </c>
      <c r="E53" s="28">
        <f>RTD("fxbluelabs.excelrtd",,$C$1,CONCATENATE("@bh,",E49,",",$B$5,",Low,0"))</f>
        <v>79.766999999999996</v>
      </c>
      <c r="F53" s="28">
        <f>RTD("fxbluelabs.excelrtd",,$C$1,CONCATENATE("@bh,",F49,",",$B$5,",Low,0"))</f>
        <v>1.0770599999999999</v>
      </c>
      <c r="G53" s="28">
        <f>RTD("fxbluelabs.excelrtd",,$C$1,CONCATENATE("@bh,",G49,",",$B$5,",Low,0"))</f>
        <v>0.68554000000000004</v>
      </c>
      <c r="H53" s="28">
        <f>RTD("fxbluelabs.excelrtd",,$C$1,CONCATENATE("@bh,",H49,",",$B$5,",Low,0"))</f>
        <v>73.897999999999996</v>
      </c>
      <c r="I53" s="28">
        <f>RTD("fxbluelabs.excelrtd",,$C$1,CONCATENATE("@bh,",I49,",",$B$5,",Low,0"))</f>
        <v>81.13</v>
      </c>
      <c r="J53" s="28">
        <f>RTD("fxbluelabs.excelrtd",,$C$1,CONCATENATE("@bh,",J49,",",$B$5,",Low,0"))</f>
        <v>1.0768899999999999</v>
      </c>
      <c r="K53" s="28">
        <f>RTD("fxbluelabs.excelrtd",,$C$1,CONCATENATE("@bh,",K49,",",$B$5,",Low,0"))</f>
        <v>0.89100000000000001</v>
      </c>
      <c r="L53" s="28">
        <f>RTD("fxbluelabs.excelrtd",,$C$1,CONCATENATE("@bh,",L49,",",$B$5,",Low,0"))</f>
        <v>1.54359</v>
      </c>
      <c r="M53" s="28">
        <f>RTD("fxbluelabs.excelrtd",,$C$1,CONCATENATE("@bh,",M49,",",$B$5,",Low,0"))</f>
        <v>1.0765</v>
      </c>
      <c r="N53" s="28">
        <f>RTD("fxbluelabs.excelrtd",,$C$1,CONCATENATE("@bh,",N49,",",$B$5,",Low,0"))</f>
        <v>0.69999</v>
      </c>
      <c r="O53" s="28">
        <f>RTD("fxbluelabs.excelrtd",,$C$1,CONCATENATE("@bh,",O49,",",$B$5,",Low,0"))</f>
        <v>125.32599999999999</v>
      </c>
      <c r="P53" s="28">
        <f>RTD("fxbluelabs.excelrtd",,$C$1,CONCATENATE("@bh,",P49,",",$B$5,",Low,0"))</f>
        <v>1.07673</v>
      </c>
      <c r="Q53" s="28">
        <f>RTD("fxbluelabs.excelrtd",,$C$1,CONCATENATE("@bh,",Q49,",",$B$5,",Low,0"))</f>
        <v>1.0768899999999999</v>
      </c>
      <c r="R53" s="28">
        <f>RTD("fxbluelabs.excelrtd",,$C$1,CONCATENATE("@bh,",R49,",",$B$5,",Low,0"))</f>
        <v>1.76305</v>
      </c>
      <c r="S53" s="28">
        <f>RTD("fxbluelabs.excelrtd",,$C$1,CONCATENATE("@bh,",S49,",",$B$5,",Low,0"))</f>
        <v>1.3566499999999999</v>
      </c>
      <c r="T53" s="28">
        <f>RTD("fxbluelabs.excelrtd",,$C$1,CONCATENATE("@bh,",T49,",",$B$5,",Low,0"))</f>
        <v>73.863</v>
      </c>
      <c r="U53" s="28">
        <f>RTD("fxbluelabs.excelrtd",,$C$1,CONCATENATE("@bh,",U49,",",$B$5,",Low,0"))</f>
        <v>140.66399999999999</v>
      </c>
      <c r="V53" s="28">
        <f>RTD("fxbluelabs.excelrtd",,$C$1,CONCATENATE("@bh,",V49,",",$B$5,",Low,0"))</f>
        <v>1.9069499999999999</v>
      </c>
      <c r="W53" s="28">
        <f>RTD("fxbluelabs.excelrtd",,$C$1,CONCATENATE("@bh,",W49,",",$B$5,",Low,0"))</f>
        <v>1.7347699999999999</v>
      </c>
      <c r="X53" s="28">
        <f>RTD("fxbluelabs.excelrtd",,$C$1,CONCATENATE("@bh,",X49,",",$B$5,",Low,0"))</f>
        <v>0.91022000000000003</v>
      </c>
      <c r="Y53" s="28">
        <f>RTD("fxbluelabs.excelrtd",,$C$1,CONCATENATE("@bh,",Y49,",",$B$5,",Low,0"))</f>
        <v>0.63471999999999995</v>
      </c>
      <c r="Z53" s="28">
        <f>RTD("fxbluelabs.excelrtd",,$C$1,CONCATENATE("@bh,",Z49,",",$B$5,",Low,0"))</f>
        <v>1.3564400000000001</v>
      </c>
      <c r="AA53" s="28">
        <f>RTD("fxbluelabs.excelrtd",,$C$1,CONCATENATE("@bh,",AA49,",",$B$5,",Low,0"))</f>
        <v>0.71211999999999998</v>
      </c>
      <c r="AB53" s="28">
        <f>RTD("fxbluelabs.excelrtd",,$C$1,CONCATENATE("@bh,",AB49,",",$B$5,",Low,0"))</f>
        <v>1.27789</v>
      </c>
      <c r="AC53" s="28">
        <f>RTD("fxbluelabs.excelrtd",,$C$1,CONCATENATE("@bh,",AC49,",",$B$5,",Low,0"))</f>
        <v>0.89100000000000001</v>
      </c>
      <c r="AD53" s="28">
        <f>RTD("fxbluelabs.excelrtd",,$C$1,CONCATENATE("@bh,",AD49,",",$B$5,",Low,0"))</f>
        <v>1.2115199999999999</v>
      </c>
      <c r="AE53" s="5">
        <v>40</v>
      </c>
      <c r="AF53" s="5">
        <v>4</v>
      </c>
    </row>
    <row r="54" spans="1:32" ht="13.15" thickBot="1" x14ac:dyDescent="0.4">
      <c r="A54" s="47"/>
      <c r="B54" s="9" t="s">
        <v>44</v>
      </c>
      <c r="C54" s="10">
        <f>(C51-C52)*10000</f>
        <v>1.2000000000000899</v>
      </c>
      <c r="D54" s="10">
        <f t="shared" ref="D54" si="33">(D51-D52)*10000</f>
        <v>0.90000000000034497</v>
      </c>
      <c r="E54" s="10">
        <f>(E51-E52)*100</f>
        <v>0.39999999999906777</v>
      </c>
      <c r="F54" s="10">
        <f t="shared" ref="F54:H54" si="34">(F51-F52)*10000</f>
        <v>0.70000000000014495</v>
      </c>
      <c r="G54" s="10">
        <f t="shared" si="34"/>
        <v>0.20000000000020002</v>
      </c>
      <c r="H54" s="10">
        <f t="shared" si="34"/>
        <v>1.100000000000545</v>
      </c>
      <c r="I54" s="10">
        <f>(I51-I52)*100</f>
        <v>0.80000000000097771</v>
      </c>
      <c r="J54" s="10">
        <f>(J51-J52)*100</f>
        <v>0.90000000000003411</v>
      </c>
      <c r="K54" s="10">
        <f t="shared" ref="K54:N54" si="35">(K51-K52)*10000</f>
        <v>0.79999999999857963</v>
      </c>
      <c r="L54" s="10">
        <f t="shared" si="35"/>
        <v>1.100000000000545</v>
      </c>
      <c r="M54" s="10">
        <f t="shared" si="35"/>
        <v>0.50000000000105516</v>
      </c>
      <c r="N54" s="10">
        <f t="shared" si="35"/>
        <v>0.39999999999928981</v>
      </c>
      <c r="O54" s="10">
        <f>(O51-O52)*100</f>
        <v>0.49999999999954525</v>
      </c>
      <c r="P54" s="10">
        <f t="shared" ref="P54:T54" si="36">(P51-P52)*10000</f>
        <v>1.2000000000012001</v>
      </c>
      <c r="Q54" s="10">
        <f t="shared" si="36"/>
        <v>0.20000000000131024</v>
      </c>
      <c r="R54" s="10">
        <f t="shared" si="36"/>
        <v>2.20000000000109</v>
      </c>
      <c r="S54" s="10">
        <f t="shared" si="36"/>
        <v>1.9999999999997797</v>
      </c>
      <c r="T54" s="10">
        <f t="shared" si="36"/>
        <v>1.4000000000002899</v>
      </c>
      <c r="U54" s="10">
        <f>(U51-U52)*100</f>
        <v>1.2000000000000455</v>
      </c>
      <c r="V54" s="10">
        <f t="shared" ref="V54:Y54" si="37">(V51-V52)*10000</f>
        <v>2.7999999999983594</v>
      </c>
      <c r="W54" s="10">
        <f t="shared" si="37"/>
        <v>0.89999999999923475</v>
      </c>
      <c r="X54" s="10">
        <f t="shared" si="37"/>
        <v>1.6000000000004899</v>
      </c>
      <c r="Y54" s="10">
        <f t="shared" si="37"/>
        <v>1.4000000000002899</v>
      </c>
      <c r="Z54" s="10">
        <f>(Z51-Z52)*100</f>
        <v>0.99999999999909051</v>
      </c>
      <c r="AA54" s="10">
        <f t="shared" ref="AA54:AC54" si="38">(AA51-AA52)*10000</f>
        <v>0.40000000000040004</v>
      </c>
      <c r="AB54" s="10">
        <f t="shared" si="38"/>
        <v>0.50000000000105516</v>
      </c>
      <c r="AC54" s="10">
        <f t="shared" si="38"/>
        <v>0.40000000000040004</v>
      </c>
      <c r="AD54" s="11">
        <f>(AD51-AD52)*100</f>
        <v>0.19999999999953388</v>
      </c>
      <c r="AE54" s="5">
        <v>50</v>
      </c>
      <c r="AF54" s="5">
        <v>5</v>
      </c>
    </row>
    <row r="55" spans="1:32" ht="13.15" thickBot="1" x14ac:dyDescent="0.4">
      <c r="A55" s="47"/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2"/>
      <c r="AE55" s="5">
        <v>60</v>
      </c>
      <c r="AF55" s="5">
        <v>6</v>
      </c>
    </row>
    <row r="56" spans="1:32" x14ac:dyDescent="0.35">
      <c r="A56" s="47"/>
      <c r="B56" s="12" t="s">
        <v>45</v>
      </c>
      <c r="C56" s="13">
        <f>($C$50:$AD$50-$C$53:$AD$53)*10000</f>
        <v>-938.29999999999859</v>
      </c>
      <c r="D56" s="13">
        <f t="shared" ref="D56:AC56" si="39">($C$50:$AD$50-$C$53:$AD$53)*10000</f>
        <v>4.1000000000002146</v>
      </c>
      <c r="E56" s="13">
        <f>($C$50:$AD$50-$C$53:$AD$53)*100</f>
        <v>4.4000000000011141</v>
      </c>
      <c r="F56" s="13">
        <f t="shared" si="39"/>
        <v>25.800000000000267</v>
      </c>
      <c r="G56" s="13">
        <f t="shared" si="39"/>
        <v>838.7999999999995</v>
      </c>
      <c r="H56" s="13">
        <f t="shared" si="39"/>
        <v>-732005.7</v>
      </c>
      <c r="I56" s="13">
        <f>($C$50:$AD$50-$C$53:$AD$53)*100</f>
        <v>4.0000000000006253</v>
      </c>
      <c r="J56" s="13">
        <f>($C$50:$AD$50-$C$53:$AD$53)*100</f>
        <v>11533.511</v>
      </c>
      <c r="K56" s="13">
        <f t="shared" si="39"/>
        <v>6804.9000000000005</v>
      </c>
      <c r="L56" s="13">
        <f t="shared" si="39"/>
        <v>7.5000000000002842</v>
      </c>
      <c r="M56" s="13">
        <f t="shared" si="39"/>
        <v>3.8999999999989043</v>
      </c>
      <c r="N56" s="13">
        <f t="shared" si="39"/>
        <v>1908.4</v>
      </c>
      <c r="O56" s="13">
        <f>($C$50:$AD$50-$C$53:$AD$53)*100</f>
        <v>2.2000000000005571</v>
      </c>
      <c r="P56" s="13">
        <f t="shared" si="39"/>
        <v>6193.5000000000009</v>
      </c>
      <c r="Q56" s="13">
        <f t="shared" si="39"/>
        <v>1315.3999999999999</v>
      </c>
      <c r="R56" s="13">
        <f t="shared" si="39"/>
        <v>16.599999999999948</v>
      </c>
      <c r="S56" s="13">
        <f t="shared" si="39"/>
        <v>3776.6000000000013</v>
      </c>
      <c r="T56" s="13">
        <f t="shared" si="39"/>
        <v>-726535.39999999991</v>
      </c>
      <c r="U56" s="13">
        <f>($C$50:$AD$50-$C$53:$AD$53)*100</f>
        <v>6.6000000000002501</v>
      </c>
      <c r="V56" s="13">
        <f t="shared" si="39"/>
        <v>-22.599999999999287</v>
      </c>
      <c r="W56" s="13">
        <f t="shared" si="39"/>
        <v>-3777.8</v>
      </c>
      <c r="X56" s="13">
        <f t="shared" si="39"/>
        <v>4.3999999999999595</v>
      </c>
      <c r="Y56" s="13">
        <f t="shared" si="39"/>
        <v>3.5000000000007248</v>
      </c>
      <c r="Z56" s="13">
        <f>($C$50:$AD$50-$C$53:$AD$53)*100</f>
        <v>7256.3559999999998</v>
      </c>
      <c r="AA56" s="13">
        <f t="shared" si="39"/>
        <v>5.2000000000007596</v>
      </c>
      <c r="AB56" s="13">
        <f t="shared" si="39"/>
        <v>5.5000000000005045</v>
      </c>
      <c r="AC56" s="13">
        <f t="shared" si="39"/>
        <v>5.3999999999998494</v>
      </c>
      <c r="AD56" s="13">
        <f>($C$50:$AD$50-$C$53:$AD$53)*100</f>
        <v>10252.448</v>
      </c>
      <c r="AE56" s="5">
        <v>75</v>
      </c>
      <c r="AF56" s="5">
        <v>7</v>
      </c>
    </row>
    <row r="57" spans="1:32" ht="14.65" thickBot="1" x14ac:dyDescent="0.4">
      <c r="A57" s="47"/>
      <c r="B57" s="14" t="s">
        <v>46</v>
      </c>
      <c r="C57" s="15">
        <f>($C52:$AD52-$C53:$AD53)/$C56:$AD56*10000</f>
        <v>0.99978684855589983</v>
      </c>
      <c r="D57" s="15">
        <f>($C52:$AD52-$C53:$AD53)/$C56:$AD56*10000</f>
        <v>1.073170731707251</v>
      </c>
      <c r="E57" s="15">
        <f>($C52:$AD52-$C53:$AD53)/$C56:$AD56*100</f>
        <v>1</v>
      </c>
      <c r="F57" s="15">
        <f>($C52:$AD52-$C53:$AD53)/$C56:$AD56*10000</f>
        <v>0.9883720930232659</v>
      </c>
      <c r="G57" s="15">
        <f>($C52:$AD52-$C53:$AD53)/$C56:$AD56*10000</f>
        <v>1.0003576537911298</v>
      </c>
      <c r="H57" s="15">
        <f>($C52:$AD52-$C53:$AD53)/$C56:$AD56*10000</f>
        <v>1.000003005441078</v>
      </c>
      <c r="I57" s="15">
        <f>($C52:$AD52-$C53:$AD53)/$C56:$AD56*100</f>
        <v>0.82499999999990237</v>
      </c>
      <c r="J57" s="15">
        <f>($C52:$AD52-$C53:$AD53)/$C56:$AD56*100</f>
        <v>0.99994797767999699</v>
      </c>
      <c r="K57" s="15">
        <f t="shared" ref="K57:N57" si="40">($C52:$AD52-$C53:$AD53)/$C56:$AD56*10000</f>
        <v>0.99850108010404259</v>
      </c>
      <c r="L57" s="15">
        <f t="shared" si="40"/>
        <v>0.83999999999984598</v>
      </c>
      <c r="M57" s="15">
        <f t="shared" si="40"/>
        <v>0.51282051282060037</v>
      </c>
      <c r="N57" s="15">
        <f t="shared" si="40"/>
        <v>0.99947600083839871</v>
      </c>
      <c r="O57" s="15">
        <f>($C52:$AD52-$C53:$AD53)/$C56:$AD56*100</f>
        <v>0.72727272727278602</v>
      </c>
      <c r="P57" s="15">
        <f t="shared" ref="P57:T57" si="41">($C52:$AD52-$C53:$AD53)/$C56:$AD56*10000</f>
        <v>0.9991442641478967</v>
      </c>
      <c r="Q57" s="15">
        <f t="shared" si="41"/>
        <v>1</v>
      </c>
      <c r="R57" s="15">
        <f t="shared" si="41"/>
        <v>-6.0240963855816522E-3</v>
      </c>
      <c r="S57" s="15">
        <f t="shared" si="41"/>
        <v>0.99812000211830743</v>
      </c>
      <c r="T57" s="15">
        <f t="shared" si="41"/>
        <v>1.0000097724075112</v>
      </c>
      <c r="U57" s="15">
        <f>($C52:$AD52-$C53:$AD53)/$C56:$AD56*100</f>
        <v>0.75757575757590112</v>
      </c>
      <c r="V57" s="15">
        <f t="shared" ref="V57:Y57" si="42">($C52:$AD52-$C53:$AD53)/$C56:$AD56*10000</f>
        <v>1.5486725663716581</v>
      </c>
      <c r="W57" s="15">
        <f t="shared" si="42"/>
        <v>1.000952935570967</v>
      </c>
      <c r="X57" s="15">
        <f t="shared" si="42"/>
        <v>1.0227272727271695</v>
      </c>
      <c r="Y57" s="15">
        <f t="shared" si="42"/>
        <v>0.65714285714290244</v>
      </c>
      <c r="Z57" s="15">
        <f>($C52:$AD52-$C53:$AD53)/$C56:$AD56*100</f>
        <v>0.99997243795646196</v>
      </c>
      <c r="AA57" s="15">
        <f t="shared" ref="AA57:AD57" si="43">($C52:$AD52-$C53:$AD53)/$C56:$AD56*10000</f>
        <v>1.0384615384613578</v>
      </c>
      <c r="AB57" s="15">
        <f t="shared" si="43"/>
        <v>0</v>
      </c>
      <c r="AC57" s="15">
        <f t="shared" si="43"/>
        <v>1.8518518518434758E-2</v>
      </c>
      <c r="AD57" s="16">
        <f t="shared" si="43"/>
        <v>99.987320101501624</v>
      </c>
      <c r="AE57" s="5">
        <v>90</v>
      </c>
      <c r="AF57" s="5">
        <v>8</v>
      </c>
    </row>
    <row r="58" spans="1:32" ht="13.15" thickBot="1" x14ac:dyDescent="0.4">
      <c r="A58" s="47"/>
      <c r="B58" s="33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2"/>
      <c r="AE58" s="5">
        <v>97</v>
      </c>
      <c r="AF58" s="5">
        <v>9</v>
      </c>
    </row>
    <row r="59" spans="1:32" x14ac:dyDescent="0.35">
      <c r="A59" s="47"/>
      <c r="B59" s="17" t="s">
        <v>47</v>
      </c>
      <c r="C59" s="17" t="str">
        <f>LEFT(C49,3)</f>
        <v>AUD</v>
      </c>
      <c r="D59" s="17" t="str">
        <f t="shared" ref="D59:AD59" si="44">LEFT(D49,3)</f>
        <v>AUD</v>
      </c>
      <c r="E59" s="17" t="str">
        <f t="shared" si="44"/>
        <v>AUD</v>
      </c>
      <c r="F59" s="17" t="str">
        <f t="shared" si="44"/>
        <v>AUD</v>
      </c>
      <c r="G59" s="17" t="str">
        <f t="shared" si="44"/>
        <v>AUD</v>
      </c>
      <c r="H59" s="17" t="str">
        <f t="shared" si="44"/>
        <v>CAD</v>
      </c>
      <c r="I59" s="17" t="str">
        <f t="shared" si="44"/>
        <v>CAD</v>
      </c>
      <c r="J59" s="17" t="str">
        <f t="shared" si="44"/>
        <v>CHF</v>
      </c>
      <c r="K59" s="17" t="str">
        <f t="shared" si="44"/>
        <v>EUR</v>
      </c>
      <c r="L59" s="17" t="str">
        <f t="shared" si="44"/>
        <v>EUR</v>
      </c>
      <c r="M59" s="17" t="str">
        <f t="shared" si="44"/>
        <v>EUR</v>
      </c>
      <c r="N59" s="17" t="str">
        <f t="shared" si="44"/>
        <v>EUR</v>
      </c>
      <c r="O59" s="17" t="str">
        <f t="shared" si="44"/>
        <v>EUR</v>
      </c>
      <c r="P59" s="17" t="str">
        <f t="shared" si="44"/>
        <v>EUR</v>
      </c>
      <c r="Q59" s="17" t="str">
        <f t="shared" si="44"/>
        <v>EUR</v>
      </c>
      <c r="R59" s="17" t="str">
        <f t="shared" si="44"/>
        <v>GBP</v>
      </c>
      <c r="S59" s="17" t="str">
        <f t="shared" si="44"/>
        <v>GBP</v>
      </c>
      <c r="T59" s="17" t="str">
        <f t="shared" si="44"/>
        <v>GBP</v>
      </c>
      <c r="U59" s="17" t="str">
        <f t="shared" si="44"/>
        <v>GBP</v>
      </c>
      <c r="V59" s="17" t="str">
        <f t="shared" si="44"/>
        <v>GBP</v>
      </c>
      <c r="W59" s="17" t="str">
        <f t="shared" si="44"/>
        <v>GBP</v>
      </c>
      <c r="X59" s="17" t="str">
        <f t="shared" si="44"/>
        <v>NZD</v>
      </c>
      <c r="Y59" s="17" t="str">
        <f t="shared" si="44"/>
        <v>NZD</v>
      </c>
      <c r="Z59" s="17" t="str">
        <f t="shared" si="44"/>
        <v>NZD</v>
      </c>
      <c r="AA59" s="17" t="str">
        <f t="shared" si="44"/>
        <v>NZD</v>
      </c>
      <c r="AB59" s="17" t="str">
        <f t="shared" si="44"/>
        <v>USD</v>
      </c>
      <c r="AC59" s="17" t="str">
        <f t="shared" si="44"/>
        <v>USD</v>
      </c>
      <c r="AD59" s="34" t="str">
        <f t="shared" si="44"/>
        <v>USD</v>
      </c>
    </row>
    <row r="60" spans="1:32" x14ac:dyDescent="0.35">
      <c r="A60" s="47"/>
      <c r="B60" s="18"/>
      <c r="C60" s="19">
        <f t="shared" ref="C60:J60" si="45">LOOKUP(100*C57,$AE49:$AE58,$AF49:$AF58)</f>
        <v>9</v>
      </c>
      <c r="D60" s="19">
        <f t="shared" si="45"/>
        <v>9</v>
      </c>
      <c r="E60" s="19">
        <f t="shared" si="45"/>
        <v>9</v>
      </c>
      <c r="F60" s="19">
        <f t="shared" si="45"/>
        <v>9</v>
      </c>
      <c r="G60" s="19">
        <f t="shared" si="45"/>
        <v>9</v>
      </c>
      <c r="H60" s="19">
        <f t="shared" si="45"/>
        <v>9</v>
      </c>
      <c r="I60" s="19">
        <f t="shared" si="45"/>
        <v>7</v>
      </c>
      <c r="J60" s="19">
        <f t="shared" si="45"/>
        <v>9</v>
      </c>
      <c r="K60" s="19">
        <f t="shared" ref="K60:AD60" si="46">LOOKUP(100*K57,$AE49:$AE58,$AF49:$AF58)</f>
        <v>9</v>
      </c>
      <c r="L60" s="19">
        <f t="shared" si="46"/>
        <v>7</v>
      </c>
      <c r="M60" s="19">
        <f t="shared" si="46"/>
        <v>5</v>
      </c>
      <c r="N60" s="19">
        <f t="shared" si="46"/>
        <v>9</v>
      </c>
      <c r="O60" s="19">
        <f t="shared" si="46"/>
        <v>6</v>
      </c>
      <c r="P60" s="19">
        <f t="shared" si="46"/>
        <v>9</v>
      </c>
      <c r="Q60" s="19">
        <f t="shared" si="46"/>
        <v>9</v>
      </c>
      <c r="R60" s="19" t="e">
        <f t="shared" si="46"/>
        <v>#N/A</v>
      </c>
      <c r="S60" s="19">
        <f t="shared" si="46"/>
        <v>9</v>
      </c>
      <c r="T60" s="19">
        <f t="shared" si="46"/>
        <v>9</v>
      </c>
      <c r="U60" s="19">
        <f t="shared" si="46"/>
        <v>7</v>
      </c>
      <c r="V60" s="19">
        <f t="shared" si="46"/>
        <v>9</v>
      </c>
      <c r="W60" s="19">
        <f t="shared" si="46"/>
        <v>9</v>
      </c>
      <c r="X60" s="19">
        <f t="shared" si="46"/>
        <v>9</v>
      </c>
      <c r="Y60" s="19">
        <f t="shared" si="46"/>
        <v>6</v>
      </c>
      <c r="Z60" s="19">
        <f t="shared" si="46"/>
        <v>9</v>
      </c>
      <c r="AA60" s="19">
        <f t="shared" si="46"/>
        <v>9</v>
      </c>
      <c r="AB60" s="19">
        <f t="shared" si="46"/>
        <v>0</v>
      </c>
      <c r="AC60" s="19">
        <f t="shared" si="46"/>
        <v>0</v>
      </c>
      <c r="AD60" s="35">
        <f t="shared" si="46"/>
        <v>9</v>
      </c>
      <c r="AE60" s="1"/>
      <c r="AF60" s="1"/>
    </row>
    <row r="61" spans="1:32" x14ac:dyDescent="0.35">
      <c r="A61" s="47"/>
      <c r="B61" s="18" t="s">
        <v>48</v>
      </c>
      <c r="C61" s="18" t="str">
        <f>RIGHT(C49,3)</f>
        <v>CAD</v>
      </c>
      <c r="D61" s="18" t="str">
        <f t="shared" ref="D61:AD61" si="47">RIGHT(D49,3)</f>
        <v>CHF</v>
      </c>
      <c r="E61" s="18" t="str">
        <f t="shared" si="47"/>
        <v>JPY</v>
      </c>
      <c r="F61" s="18" t="str">
        <f t="shared" si="47"/>
        <v>NZD</v>
      </c>
      <c r="G61" s="18" t="str">
        <f t="shared" si="47"/>
        <v>USD</v>
      </c>
      <c r="H61" s="18" t="str">
        <f t="shared" si="47"/>
        <v>CHF</v>
      </c>
      <c r="I61" s="18" t="str">
        <f t="shared" si="47"/>
        <v>JPY</v>
      </c>
      <c r="J61" s="18" t="str">
        <f t="shared" si="47"/>
        <v>JPY</v>
      </c>
      <c r="K61" s="18" t="str">
        <f t="shared" si="47"/>
        <v>AUD</v>
      </c>
      <c r="L61" s="18" t="str">
        <f t="shared" si="47"/>
        <v>CAD</v>
      </c>
      <c r="M61" s="18" t="str">
        <f t="shared" si="47"/>
        <v>CHF</v>
      </c>
      <c r="N61" s="18" t="str">
        <f t="shared" si="47"/>
        <v>GBP</v>
      </c>
      <c r="O61" s="18" t="str">
        <f t="shared" si="47"/>
        <v>JPY</v>
      </c>
      <c r="P61" s="18" t="str">
        <f t="shared" si="47"/>
        <v>NZD</v>
      </c>
      <c r="Q61" s="18" t="str">
        <f t="shared" si="47"/>
        <v>USD</v>
      </c>
      <c r="R61" s="18" t="str">
        <f t="shared" si="47"/>
        <v>AUD</v>
      </c>
      <c r="S61" s="18" t="str">
        <f t="shared" si="47"/>
        <v>CAD</v>
      </c>
      <c r="T61" s="18" t="str">
        <f t="shared" si="47"/>
        <v>CHF</v>
      </c>
      <c r="U61" s="18" t="str">
        <f t="shared" si="47"/>
        <v>JPY</v>
      </c>
      <c r="V61" s="18" t="str">
        <f t="shared" si="47"/>
        <v>NZD</v>
      </c>
      <c r="W61" s="18" t="str">
        <f t="shared" si="47"/>
        <v>USD</v>
      </c>
      <c r="X61" s="18" t="str">
        <f t="shared" si="47"/>
        <v>CAD</v>
      </c>
      <c r="Y61" s="18" t="str">
        <f t="shared" si="47"/>
        <v>CHF</v>
      </c>
      <c r="Z61" s="18" t="str">
        <f t="shared" si="47"/>
        <v>JPY</v>
      </c>
      <c r="AA61" s="18" t="str">
        <f t="shared" si="47"/>
        <v>USD</v>
      </c>
      <c r="AB61" s="18" t="str">
        <f t="shared" si="47"/>
        <v>CAD</v>
      </c>
      <c r="AC61" s="18" t="str">
        <f t="shared" si="47"/>
        <v>CHF</v>
      </c>
      <c r="AD61" s="36" t="str">
        <f t="shared" si="47"/>
        <v>JPY</v>
      </c>
      <c r="AE61" s="1"/>
      <c r="AF61" s="1"/>
    </row>
    <row r="62" spans="1:32" ht="13.15" thickBot="1" x14ac:dyDescent="0.4">
      <c r="A62" s="48"/>
      <c r="B62" s="20"/>
      <c r="C62" s="21">
        <f t="shared" ref="C62:AD62" si="48">9-C60</f>
        <v>0</v>
      </c>
      <c r="D62" s="22">
        <f t="shared" si="48"/>
        <v>0</v>
      </c>
      <c r="E62" s="22">
        <f t="shared" si="48"/>
        <v>0</v>
      </c>
      <c r="F62" s="22">
        <f t="shared" si="48"/>
        <v>0</v>
      </c>
      <c r="G62" s="22">
        <f t="shared" si="48"/>
        <v>0</v>
      </c>
      <c r="H62" s="22">
        <f t="shared" si="48"/>
        <v>0</v>
      </c>
      <c r="I62" s="22">
        <f t="shared" si="48"/>
        <v>2</v>
      </c>
      <c r="J62" s="22">
        <f t="shared" si="48"/>
        <v>0</v>
      </c>
      <c r="K62" s="22">
        <f t="shared" si="48"/>
        <v>0</v>
      </c>
      <c r="L62" s="22">
        <f t="shared" si="48"/>
        <v>2</v>
      </c>
      <c r="M62" s="22">
        <f t="shared" si="48"/>
        <v>4</v>
      </c>
      <c r="N62" s="22">
        <f t="shared" si="48"/>
        <v>0</v>
      </c>
      <c r="O62" s="22">
        <f t="shared" si="48"/>
        <v>3</v>
      </c>
      <c r="P62" s="22">
        <f t="shared" si="48"/>
        <v>0</v>
      </c>
      <c r="Q62" s="22">
        <f t="shared" si="48"/>
        <v>0</v>
      </c>
      <c r="R62" s="22" t="e">
        <f t="shared" si="48"/>
        <v>#N/A</v>
      </c>
      <c r="S62" s="22">
        <f t="shared" si="48"/>
        <v>0</v>
      </c>
      <c r="T62" s="22">
        <f t="shared" si="48"/>
        <v>0</v>
      </c>
      <c r="U62" s="22">
        <f t="shared" si="48"/>
        <v>2</v>
      </c>
      <c r="V62" s="22">
        <f t="shared" si="48"/>
        <v>0</v>
      </c>
      <c r="W62" s="22">
        <f t="shared" si="48"/>
        <v>0</v>
      </c>
      <c r="X62" s="22">
        <f t="shared" si="48"/>
        <v>0</v>
      </c>
      <c r="Y62" s="22">
        <f t="shared" si="48"/>
        <v>3</v>
      </c>
      <c r="Z62" s="22">
        <f t="shared" si="48"/>
        <v>0</v>
      </c>
      <c r="AA62" s="22">
        <f t="shared" si="48"/>
        <v>0</v>
      </c>
      <c r="AB62" s="22">
        <f t="shared" si="48"/>
        <v>9</v>
      </c>
      <c r="AC62" s="22">
        <f t="shared" si="48"/>
        <v>9</v>
      </c>
      <c r="AD62" s="23">
        <f t="shared" si="48"/>
        <v>0</v>
      </c>
      <c r="AE62" s="1"/>
      <c r="AF62" s="1"/>
    </row>
    <row r="64" spans="1:32" ht="13.15" thickBot="1" x14ac:dyDescent="0.4"/>
    <row r="65" spans="1:32" ht="13.5" thickBot="1" x14ac:dyDescent="0.4">
      <c r="A65" s="46" t="s">
        <v>28</v>
      </c>
      <c r="B65" s="24" t="s">
        <v>39</v>
      </c>
      <c r="C65" s="2" t="s">
        <v>19</v>
      </c>
      <c r="D65" s="3" t="s">
        <v>18</v>
      </c>
      <c r="E65" s="3" t="s">
        <v>20</v>
      </c>
      <c r="F65" s="3" t="s">
        <v>17</v>
      </c>
      <c r="G65" s="3" t="s">
        <v>16</v>
      </c>
      <c r="H65" s="3" t="s">
        <v>22</v>
      </c>
      <c r="I65" s="3" t="s">
        <v>21</v>
      </c>
      <c r="J65" s="3" t="s">
        <v>27</v>
      </c>
      <c r="K65" s="3" t="s">
        <v>3</v>
      </c>
      <c r="L65" s="3" t="s">
        <v>4</v>
      </c>
      <c r="M65" s="3" t="s">
        <v>6</v>
      </c>
      <c r="N65" s="3" t="s">
        <v>1</v>
      </c>
      <c r="O65" s="3" t="s">
        <v>2</v>
      </c>
      <c r="P65" s="3" t="s">
        <v>5</v>
      </c>
      <c r="Q65" s="3" t="s">
        <v>0</v>
      </c>
      <c r="R65" s="3" t="s">
        <v>14</v>
      </c>
      <c r="S65" s="3" t="s">
        <v>11</v>
      </c>
      <c r="T65" s="3" t="s">
        <v>15</v>
      </c>
      <c r="U65" s="3" t="s">
        <v>12</v>
      </c>
      <c r="V65" s="3" t="s">
        <v>13</v>
      </c>
      <c r="W65" s="3" t="s">
        <v>10</v>
      </c>
      <c r="X65" s="3" t="s">
        <v>25</v>
      </c>
      <c r="Y65" s="3" t="s">
        <v>24</v>
      </c>
      <c r="Z65" s="3" t="s">
        <v>23</v>
      </c>
      <c r="AA65" s="3" t="s">
        <v>26</v>
      </c>
      <c r="AB65" s="3" t="s">
        <v>8</v>
      </c>
      <c r="AC65" s="3" t="s">
        <v>9</v>
      </c>
      <c r="AD65" s="4" t="s">
        <v>7</v>
      </c>
      <c r="AE65" s="5">
        <v>0</v>
      </c>
      <c r="AF65" s="5">
        <v>0</v>
      </c>
    </row>
    <row r="66" spans="1:32" x14ac:dyDescent="0.35">
      <c r="A66" s="47"/>
      <c r="B66" s="6" t="s">
        <v>40</v>
      </c>
      <c r="C66" s="28">
        <f>RTD("fxbluelabs.excelrtd",,$C$1,CONCATENATE("@bh,",C65,",",$B$6,",High,0"))</f>
        <v>0.98323000000000005</v>
      </c>
      <c r="D66" s="28">
        <f>RTD("fxbluelabs.excelrtd",,$C$1,CONCATENATE("@bh,",D65,",",$B$6,",High,0"))</f>
        <v>79.811000000000007</v>
      </c>
      <c r="E66" s="28">
        <f>RTD("fxbluelabs.excelrtd",,$C$1,CONCATENATE("@bh,",E65,",",$B$6,",High,0"))</f>
        <v>103.724</v>
      </c>
      <c r="F66" s="28">
        <f>RTD("fxbluelabs.excelrtd",,$C$1,CONCATENATE("@bh,",F65,",",$B$6,",High,0"))</f>
        <v>1.0796399999999999</v>
      </c>
      <c r="G66" s="28">
        <f>RTD("fxbluelabs.excelrtd",,$C$1,CONCATENATE("@bh,",G65,",",$B$6,",High,0"))</f>
        <v>0.76941999999999999</v>
      </c>
      <c r="H66" s="28">
        <f>RTD("fxbluelabs.excelrtd",,$C$1,CONCATENATE("@bh,",H65,",",$B$6,",High,0"))</f>
        <v>0.69742999999999999</v>
      </c>
      <c r="I66" s="28">
        <f>RTD("fxbluelabs.excelrtd",,$C$1,CONCATENATE("@bh,",I65,",",$B$6,",High,0"))</f>
        <v>81.17</v>
      </c>
      <c r="J66" s="28">
        <f>RTD("fxbluelabs.excelrtd",,$C$1,CONCATENATE("@bh,",J65,",",$B$6,",High,0"))</f>
        <v>116.41200000000001</v>
      </c>
      <c r="K66" s="28">
        <f>RTD("fxbluelabs.excelrtd",,$C$1,CONCATENATE("@bh,",K65,",",$B$6,",High,0"))</f>
        <v>1.5714900000000001</v>
      </c>
      <c r="L66" s="28">
        <f>RTD("fxbluelabs.excelrtd",,$C$1,CONCATENATE("@bh,",L65,",",$B$6,",High,0"))</f>
        <v>1.54434</v>
      </c>
      <c r="M66" s="28">
        <f>RTD("fxbluelabs.excelrtd",,$C$1,CONCATENATE("@bh,",M65,",",$B$6,",High,0"))</f>
        <v>125.348</v>
      </c>
      <c r="N66" s="28">
        <f>RTD("fxbluelabs.excelrtd",,$C$1,CONCATENATE("@bh,",N65,",",$B$6,",High,0"))</f>
        <v>1.35982</v>
      </c>
      <c r="O66" s="28">
        <f>RTD("fxbluelabs.excelrtd",,$C$1,CONCATENATE("@bh,",O65,",",$B$6,",High,0"))</f>
        <v>103.736</v>
      </c>
      <c r="P66" s="28">
        <f>RTD("fxbluelabs.excelrtd",,$C$1,CONCATENATE("@bh,",P65,",",$B$6,",High,0"))</f>
        <v>1.69608</v>
      </c>
      <c r="Q66" s="28">
        <f>RTD("fxbluelabs.excelrtd",,$C$1,CONCATENATE("@bh,",Q65,",",$B$6,",High,0"))</f>
        <v>1.2084299999999999</v>
      </c>
      <c r="R66" s="28">
        <f>RTD("fxbluelabs.excelrtd",,$C$1,CONCATENATE("@bh,",R65,",",$B$6,",High,0"))</f>
        <v>1.76471</v>
      </c>
      <c r="S66" s="28">
        <f>RTD("fxbluelabs.excelrtd",,$C$1,CONCATENATE("@bh,",S65,",",$B$6,",High,0"))</f>
        <v>1.73384</v>
      </c>
      <c r="T66" s="28">
        <f>RTD("fxbluelabs.excelrtd",,$C$1,CONCATENATE("@bh,",T65,",",$B$6,",High,0"))</f>
        <v>0.89083000000000001</v>
      </c>
      <c r="U66" s="28">
        <f>RTD("fxbluelabs.excelrtd",,$C$1,CONCATENATE("@bh,",U65,",",$B$6,",High,0"))</f>
        <v>140.72999999999999</v>
      </c>
      <c r="V66" s="28">
        <f>RTD("fxbluelabs.excelrtd",,$C$1,CONCATENATE("@bh,",V65,",",$B$6,",High,0"))</f>
        <v>1.9069499999999999</v>
      </c>
      <c r="W66" s="28">
        <f>RTD("fxbluelabs.excelrtd",,$C$1,CONCATENATE("@bh,",W65,",",$B$6,",High,0"))</f>
        <v>1.9054599999999999</v>
      </c>
      <c r="X66" s="28">
        <f>RTD("fxbluelabs.excelrtd",,$C$1,CONCATENATE("@bh,",X65,",",$B$6,",High,0"))</f>
        <v>0.91066000000000003</v>
      </c>
      <c r="Y66" s="28">
        <f>RTD("fxbluelabs.excelrtd",,$C$1,CONCATENATE("@bh,",Y65,",",$B$6,",High,0"))</f>
        <v>0.63507000000000002</v>
      </c>
      <c r="Z66" s="28">
        <f>RTD("fxbluelabs.excelrtd",,$C$1,CONCATENATE("@bh,",Z65,",",$B$6,",High,0"))</f>
        <v>73.92</v>
      </c>
      <c r="AA66" s="28">
        <f>RTD("fxbluelabs.excelrtd",,$C$1,CONCATENATE("@bh,",AA65,",",$B$6,",High,0"))</f>
        <v>0.71264000000000005</v>
      </c>
      <c r="AB66" s="28">
        <f>RTD("fxbluelabs.excelrtd",,$C$1,CONCATENATE("@bh,",AB65,",",$B$6,",High,0"))</f>
        <v>1.27844</v>
      </c>
      <c r="AC66" s="28">
        <f>RTD("fxbluelabs.excelrtd",,$C$1,CONCATENATE("@bh,",AC65,",",$B$6,",High,0"))</f>
        <v>0.89154</v>
      </c>
      <c r="AD66" s="28">
        <f>RTD("fxbluelabs.excelrtd",,$C$1,CONCATENATE("@bh,",AD65,",",$B$6,",High,0"))</f>
        <v>1.20946</v>
      </c>
      <c r="AE66" s="5">
        <v>3</v>
      </c>
      <c r="AF66" s="5">
        <v>1</v>
      </c>
    </row>
    <row r="67" spans="1:32" x14ac:dyDescent="0.35">
      <c r="A67" s="47"/>
      <c r="B67" s="7" t="s">
        <v>41</v>
      </c>
      <c r="C67" s="28">
        <f>RTD("fxbluelabs.excelrtd",,$C$1,CONCATENATE("ask",C65))</f>
        <v>0.98336999999999997</v>
      </c>
      <c r="D67" s="28">
        <f>RTD("fxbluelabs.excelrtd",,$C$1,CONCATENATE("ask",D65))</f>
        <v>0.68566000000000005</v>
      </c>
      <c r="E67" s="28">
        <f>RTD("fxbluelabs.excelrtd",,$C$1,CONCATENATE("ask",E65))</f>
        <v>79.814999999999998</v>
      </c>
      <c r="F67" s="28">
        <f>RTD("fxbluelabs.excelrtd",,$C$1,CONCATENATE("ask",F65))</f>
        <v>1.07968</v>
      </c>
      <c r="G67" s="28">
        <f>RTD("fxbluelabs.excelrtd",,$C$1,CONCATENATE("ask",G65))</f>
        <v>0.76946999999999999</v>
      </c>
      <c r="H67" s="28">
        <f>RTD("fxbluelabs.excelrtd",,$C$1,CONCATENATE("ask",H65))</f>
        <v>0.69732000000000005</v>
      </c>
      <c r="I67" s="28">
        <f>RTD("fxbluelabs.excelrtd",,$C$1,CONCATENATE("ask",I65))</f>
        <v>81.171000000000006</v>
      </c>
      <c r="J67" s="28">
        <f>RTD("fxbluelabs.excelrtd",,$C$1,CONCATENATE("ask",J65))</f>
        <v>116.41500000000001</v>
      </c>
      <c r="K67" s="28">
        <f>RTD("fxbluelabs.excelrtd",,$C$1,CONCATENATE("ask",K65))</f>
        <v>1.5705499999999999</v>
      </c>
      <c r="L67" s="28">
        <f>RTD("fxbluelabs.excelrtd",,$C$1,CONCATENATE("ask",L65))</f>
        <v>1.54433</v>
      </c>
      <c r="M67" s="28">
        <f>RTD("fxbluelabs.excelrtd",,$C$1,CONCATENATE("ask",M65))</f>
        <v>1.0767500000000001</v>
      </c>
      <c r="N67" s="28">
        <f>RTD("fxbluelabs.excelrtd",,$C$1,CONCATENATE("ask",N65))</f>
        <v>0.89076999999999995</v>
      </c>
      <c r="O67" s="28">
        <f>RTD("fxbluelabs.excelrtd",,$C$1,CONCATENATE("ask",O65))</f>
        <v>125.34699999999999</v>
      </c>
      <c r="P67" s="28">
        <f>RTD("fxbluelabs.excelrtd",,$C$1,CONCATENATE("ask",P65))</f>
        <v>1.69567</v>
      </c>
      <c r="Q67" s="28">
        <f>RTD("fxbluelabs.excelrtd",,$C$1,CONCATENATE("ask",Q65))</f>
        <v>1.20845</v>
      </c>
      <c r="R67" s="28">
        <f>RTD("fxbluelabs.excelrtd",,$C$1,CONCATENATE("ask",R65))</f>
        <v>1.76326</v>
      </c>
      <c r="S67" s="28">
        <f>RTD("fxbluelabs.excelrtd",,$C$1,CONCATENATE("ask",S65))</f>
        <v>1.7338</v>
      </c>
      <c r="T67" s="28">
        <f>RTD("fxbluelabs.excelrtd",,$C$1,CONCATENATE("ask",T65))</f>
        <v>1.20889</v>
      </c>
      <c r="U67" s="28">
        <f>RTD("fxbluelabs.excelrtd",,$C$1,CONCATENATE("ask",U65))</f>
        <v>140.726</v>
      </c>
      <c r="V67" s="28">
        <f>RTD("fxbluelabs.excelrtd",,$C$1,CONCATENATE("ask",V65))</f>
        <v>1.9037299999999999</v>
      </c>
      <c r="W67" s="28">
        <f>RTD("fxbluelabs.excelrtd",,$C$1,CONCATENATE("ask",W65))</f>
        <v>1.3567199999999999</v>
      </c>
      <c r="X67" s="28">
        <f>RTD("fxbluelabs.excelrtd",,$C$1,CONCATENATE("ask",X65))</f>
        <v>0.91083000000000003</v>
      </c>
      <c r="Y67" s="28">
        <f>RTD("fxbluelabs.excelrtd",,$C$1,CONCATENATE("ask",Y65))</f>
        <v>0.63509000000000004</v>
      </c>
      <c r="Z67" s="28">
        <f>RTD("fxbluelabs.excelrtd",,$C$1,CONCATENATE("ask",Z65))</f>
        <v>73.927999999999997</v>
      </c>
      <c r="AA67" s="28">
        <f>RTD("fxbluelabs.excelrtd",,$C$1,CONCATENATE("ask",AA65))</f>
        <v>0.7127</v>
      </c>
      <c r="AB67" s="28">
        <f>RTD("fxbluelabs.excelrtd",,$C$1,CONCATENATE("ask",AB65))</f>
        <v>1.2779400000000001</v>
      </c>
      <c r="AC67" s="28">
        <f>RTD("fxbluelabs.excelrtd",,$C$1,CONCATENATE("ask",AC65))</f>
        <v>0.89105000000000001</v>
      </c>
      <c r="AD67" s="29">
        <f>RTD("fxbluelabs.excelrtd",,$C$1,CONCATENATE("ask",AD65))</f>
        <v>103.72499999999999</v>
      </c>
      <c r="AE67" s="5">
        <v>10</v>
      </c>
      <c r="AF67" s="5">
        <v>2</v>
      </c>
    </row>
    <row r="68" spans="1:32" x14ac:dyDescent="0.35">
      <c r="A68" s="47"/>
      <c r="B68" s="7" t="s">
        <v>42</v>
      </c>
      <c r="C68" s="28">
        <f>RTD("fxbluelabs.excelrtd",,$C$1,CONCATENATE("bid",C65))</f>
        <v>0.98324999999999996</v>
      </c>
      <c r="D68" s="28">
        <f>RTD("fxbluelabs.excelrtd",,$C$1,CONCATENATE("bid",D65))</f>
        <v>0.68557000000000001</v>
      </c>
      <c r="E68" s="28">
        <f>RTD("fxbluelabs.excelrtd",,$C$1,CONCATENATE("bid",E65))</f>
        <v>79.811000000000007</v>
      </c>
      <c r="F68" s="28">
        <f>RTD("fxbluelabs.excelrtd",,$C$1,CONCATENATE("bid",F65))</f>
        <v>1.07961</v>
      </c>
      <c r="G68" s="28">
        <f>RTD("fxbluelabs.excelrtd",,$C$1,CONCATENATE("bid",G65))</f>
        <v>0.76944999999999997</v>
      </c>
      <c r="H68" s="28">
        <f>RTD("fxbluelabs.excelrtd",,$C$1,CONCATENATE("bid",H65))</f>
        <v>0.69721</v>
      </c>
      <c r="I68" s="28">
        <f>RTD("fxbluelabs.excelrtd",,$C$1,CONCATENATE("bid",I65))</f>
        <v>81.162999999999997</v>
      </c>
      <c r="J68" s="28">
        <f>RTD("fxbluelabs.excelrtd",,$C$1,CONCATENATE("bid",J65))</f>
        <v>116.40600000000001</v>
      </c>
      <c r="K68" s="28">
        <f>RTD("fxbluelabs.excelrtd",,$C$1,CONCATENATE("bid",K65))</f>
        <v>1.57047</v>
      </c>
      <c r="L68" s="28">
        <f>RTD("fxbluelabs.excelrtd",,$C$1,CONCATENATE("bid",L65))</f>
        <v>1.5442199999999999</v>
      </c>
      <c r="M68" s="28">
        <f>RTD("fxbluelabs.excelrtd",,$C$1,CONCATENATE("bid",M65))</f>
        <v>1.0767</v>
      </c>
      <c r="N68" s="28">
        <f>RTD("fxbluelabs.excelrtd",,$C$1,CONCATENATE("bid",N65))</f>
        <v>0.89073000000000002</v>
      </c>
      <c r="O68" s="28">
        <f>RTD("fxbluelabs.excelrtd",,$C$1,CONCATENATE("bid",O65))</f>
        <v>125.342</v>
      </c>
      <c r="P68" s="28">
        <f>RTD("fxbluelabs.excelrtd",,$C$1,CONCATENATE("bid",P65))</f>
        <v>1.6955499999999999</v>
      </c>
      <c r="Q68" s="28">
        <f>RTD("fxbluelabs.excelrtd",,$C$1,CONCATENATE("bid",Q65))</f>
        <v>1.2084299999999999</v>
      </c>
      <c r="R68" s="28">
        <f>RTD("fxbluelabs.excelrtd",,$C$1,CONCATENATE("bid",R65))</f>
        <v>1.7630399999999999</v>
      </c>
      <c r="S68" s="28">
        <f>RTD("fxbluelabs.excelrtd",,$C$1,CONCATENATE("bid",S65))</f>
        <v>1.7336</v>
      </c>
      <c r="T68" s="28">
        <f>RTD("fxbluelabs.excelrtd",,$C$1,CONCATENATE("bid",T65))</f>
        <v>1.20875</v>
      </c>
      <c r="U68" s="28">
        <f>RTD("fxbluelabs.excelrtd",,$C$1,CONCATENATE("bid",U65))</f>
        <v>140.714</v>
      </c>
      <c r="V68" s="28">
        <f>RTD("fxbluelabs.excelrtd",,$C$1,CONCATENATE("bid",V65))</f>
        <v>1.9034500000000001</v>
      </c>
      <c r="W68" s="28">
        <f>RTD("fxbluelabs.excelrtd",,$C$1,CONCATENATE("bid",W65))</f>
        <v>1.35663</v>
      </c>
      <c r="X68" s="28">
        <f>RTD("fxbluelabs.excelrtd",,$C$1,CONCATENATE("bid",X65))</f>
        <v>0.91066999999999998</v>
      </c>
      <c r="Y68" s="28">
        <f>RTD("fxbluelabs.excelrtd",,$C$1,CONCATENATE("bid",Y65))</f>
        <v>0.63495000000000001</v>
      </c>
      <c r="Z68" s="28">
        <f>RTD("fxbluelabs.excelrtd",,$C$1,CONCATENATE("bid",Z65))</f>
        <v>73.918000000000006</v>
      </c>
      <c r="AA68" s="28">
        <f>RTD("fxbluelabs.excelrtd",,$C$1,CONCATENATE("bid",AA65))</f>
        <v>0.71265999999999996</v>
      </c>
      <c r="AB68" s="28">
        <f>RTD("fxbluelabs.excelrtd",,$C$1,CONCATENATE("bid",AB65))</f>
        <v>1.27789</v>
      </c>
      <c r="AC68" s="28">
        <f>RTD("fxbluelabs.excelrtd",,$C$1,CONCATENATE("bid",AC65))</f>
        <v>0.89100999999999997</v>
      </c>
      <c r="AD68" s="29">
        <f>RTD("fxbluelabs.excelrtd",,$C$1,CONCATENATE("bid",AD65))</f>
        <v>103.723</v>
      </c>
      <c r="AE68" s="5">
        <v>25</v>
      </c>
      <c r="AF68" s="5">
        <v>3</v>
      </c>
    </row>
    <row r="69" spans="1:32" ht="13.15" thickBot="1" x14ac:dyDescent="0.4">
      <c r="A69" s="47"/>
      <c r="B69" s="8" t="s">
        <v>43</v>
      </c>
      <c r="C69" s="28">
        <f>RTD("fxbluelabs.excelrtd",,$C$1,CONCATENATE("@bh,",C65,",",$B$6,",Low,0"))</f>
        <v>0.98238999999999999</v>
      </c>
      <c r="D69" s="28">
        <f>RTD("fxbluelabs.excelrtd",,$C$1,CONCATENATE("@bh,",D65,",",$B$6,",Low,0"))</f>
        <v>0.68513000000000002</v>
      </c>
      <c r="E69" s="28">
        <f>RTD("fxbluelabs.excelrtd",,$C$1,CONCATENATE("@bh,",E65,",",$B$6,",Low,0"))</f>
        <v>79.715999999999994</v>
      </c>
      <c r="F69" s="28">
        <f>RTD("fxbluelabs.excelrtd",,$C$1,CONCATENATE("@bh,",F65,",",$B$6,",Low,0"))</f>
        <v>1.0791200000000001</v>
      </c>
      <c r="G69" s="28">
        <f>RTD("fxbluelabs.excelrtd",,$C$1,CONCATENATE("@bh,",G65,",",$B$6,",Low,0"))</f>
        <v>0.76856999999999998</v>
      </c>
      <c r="H69" s="28">
        <f>RTD("fxbluelabs.excelrtd",,$C$1,CONCATENATE("@bh,",H65,",",$B$6,",Low,0"))</f>
        <v>0.69715000000000005</v>
      </c>
      <c r="I69" s="28">
        <f>RTD("fxbluelabs.excelrtd",,$C$1,CONCATENATE("@bh,",I65,",",$B$6,",Low,0"))</f>
        <v>81.13</v>
      </c>
      <c r="J69" s="28">
        <f>RTD("fxbluelabs.excelrtd",,$C$1,CONCATENATE("@bh,",J65,",",$B$6,",Low,0"))</f>
        <v>116.342</v>
      </c>
      <c r="K69" s="28">
        <f>RTD("fxbluelabs.excelrtd",,$C$1,CONCATENATE("@bh,",K65,",",$B$6,",Low,0"))</f>
        <v>1.5705199999999999</v>
      </c>
      <c r="L69" s="28">
        <f>RTD("fxbluelabs.excelrtd",,$C$1,CONCATENATE("@bh,",L65,",",$B$6,",Low,0"))</f>
        <v>1.54359</v>
      </c>
      <c r="M69" s="28">
        <f>RTD("fxbluelabs.excelrtd",,$C$1,CONCATENATE("@bh,",M65,",",$B$6,",Low,0"))</f>
        <v>1.0765</v>
      </c>
      <c r="N69" s="28">
        <f>RTD("fxbluelabs.excelrtd",,$C$1,CONCATENATE("@bh,",N65,",",$B$6,",Low,0"))</f>
        <v>0.89015</v>
      </c>
      <c r="O69" s="28">
        <f>RTD("fxbluelabs.excelrtd",,$C$1,CONCATENATE("@bh,",O65,",",$B$6,",Low,0"))</f>
        <v>125.25</v>
      </c>
      <c r="P69" s="28">
        <f>RTD("fxbluelabs.excelrtd",,$C$1,CONCATENATE("@bh,",P65,",",$B$6,",Low,0"))</f>
        <v>1.69506</v>
      </c>
      <c r="Q69" s="28">
        <f>RTD("fxbluelabs.excelrtd",,$C$1,CONCATENATE("@bh,",Q65,",",$B$6,",Low,0"))</f>
        <v>1.2074800000000001</v>
      </c>
      <c r="R69" s="28">
        <f>RTD("fxbluelabs.excelrtd",,$C$1,CONCATENATE("@bh,",R65,",",$B$6,",Low,0"))</f>
        <v>1.76305</v>
      </c>
      <c r="S69" s="28">
        <f>RTD("fxbluelabs.excelrtd",,$C$1,CONCATENATE("@bh,",S65,",",$B$6,",Low,0"))</f>
        <v>1.7334000000000001</v>
      </c>
      <c r="T69" s="28">
        <f>RTD("fxbluelabs.excelrtd",,$C$1,CONCATENATE("@bh,",T65,",",$B$6,",Low,0"))</f>
        <v>1.20858</v>
      </c>
      <c r="U69" s="28">
        <f>RTD("fxbluelabs.excelrtd",,$C$1,CONCATENATE("@bh,",U65,",",$B$6,",Low,0"))</f>
        <v>140.66399999999999</v>
      </c>
      <c r="V69" s="28">
        <f>RTD("fxbluelabs.excelrtd",,$C$1,CONCATENATE("@bh,",V65,",",$B$6,",Low,0"))</f>
        <v>1.9034599999999999</v>
      </c>
      <c r="W69" s="28">
        <f>RTD("fxbluelabs.excelrtd",,$C$1,CONCATENATE("@bh,",W65,",",$B$6,",Low,0"))</f>
        <v>1.35612</v>
      </c>
      <c r="X69" s="28">
        <f>RTD("fxbluelabs.excelrtd",,$C$1,CONCATENATE("@bh,",X65,",",$B$6,",Low,0"))</f>
        <v>0.91022000000000003</v>
      </c>
      <c r="Y69" s="28">
        <f>RTD("fxbluelabs.excelrtd",,$C$1,CONCATENATE("@bh,",Y65,",",$B$6,",Low,0"))</f>
        <v>0.63471999999999995</v>
      </c>
      <c r="Z69" s="28">
        <f>RTD("fxbluelabs.excelrtd",,$C$1,CONCATENATE("@bh,",Z65,",",$B$6,",Low,0"))</f>
        <v>73.863</v>
      </c>
      <c r="AA69" s="28">
        <f>RTD("fxbluelabs.excelrtd",,$C$1,CONCATENATE("@bh,",AA65,",",$B$6,",Low,0"))</f>
        <v>0.71211999999999998</v>
      </c>
      <c r="AB69" s="28">
        <f>RTD("fxbluelabs.excelrtd",,$C$1,CONCATENATE("@bh,",AB65,",",$B$6,",Low,0"))</f>
        <v>1.27789</v>
      </c>
      <c r="AC69" s="28">
        <f>RTD("fxbluelabs.excelrtd",,$C$1,CONCATENATE("@bh,",AC65,",",$B$6,",Low,0"))</f>
        <v>0.89100000000000001</v>
      </c>
      <c r="AD69" s="28">
        <f>RTD("fxbluelabs.excelrtd",,$C$1,CONCATENATE("@bh,",AD65,",",$B$6,",Low,0"))</f>
        <v>103.70099999999999</v>
      </c>
      <c r="AE69" s="5">
        <v>40</v>
      </c>
      <c r="AF69" s="5">
        <v>4</v>
      </c>
    </row>
    <row r="70" spans="1:32" ht="13.15" thickBot="1" x14ac:dyDescent="0.4">
      <c r="A70" s="47"/>
      <c r="B70" s="9" t="s">
        <v>44</v>
      </c>
      <c r="C70" s="10">
        <f>(C67-C68)*10000</f>
        <v>1.2000000000000899</v>
      </c>
      <c r="D70" s="10">
        <f t="shared" ref="D70" si="49">(D67-D68)*10000</f>
        <v>0.90000000000034497</v>
      </c>
      <c r="E70" s="10">
        <f>(E67-E68)*100</f>
        <v>0.39999999999906777</v>
      </c>
      <c r="F70" s="10">
        <f t="shared" ref="F70:H70" si="50">(F67-F68)*10000</f>
        <v>0.70000000000014495</v>
      </c>
      <c r="G70" s="10">
        <f t="shared" si="50"/>
        <v>0.20000000000020002</v>
      </c>
      <c r="H70" s="10">
        <f t="shared" si="50"/>
        <v>1.100000000000545</v>
      </c>
      <c r="I70" s="10">
        <f>(I67-I68)*100</f>
        <v>0.80000000000097771</v>
      </c>
      <c r="J70" s="10">
        <f>(J67-J68)*100</f>
        <v>0.90000000000003411</v>
      </c>
      <c r="K70" s="10">
        <f t="shared" ref="K70:N70" si="51">(K67-K68)*10000</f>
        <v>0.79999999999857963</v>
      </c>
      <c r="L70" s="10">
        <f t="shared" si="51"/>
        <v>1.100000000000545</v>
      </c>
      <c r="M70" s="10">
        <f t="shared" si="51"/>
        <v>0.50000000000105516</v>
      </c>
      <c r="N70" s="10">
        <f t="shared" si="51"/>
        <v>0.39999999999928981</v>
      </c>
      <c r="O70" s="10">
        <f>(O67-O68)*100</f>
        <v>0.49999999999954525</v>
      </c>
      <c r="P70" s="10">
        <f t="shared" ref="P70:T70" si="52">(P67-P68)*10000</f>
        <v>1.2000000000012001</v>
      </c>
      <c r="Q70" s="10">
        <f t="shared" si="52"/>
        <v>0.20000000000131024</v>
      </c>
      <c r="R70" s="10">
        <f t="shared" si="52"/>
        <v>2.20000000000109</v>
      </c>
      <c r="S70" s="10">
        <f t="shared" si="52"/>
        <v>1.9999999999997797</v>
      </c>
      <c r="T70" s="10">
        <f t="shared" si="52"/>
        <v>1.4000000000002899</v>
      </c>
      <c r="U70" s="10">
        <f>(U67-U68)*100</f>
        <v>1.2000000000000455</v>
      </c>
      <c r="V70" s="10">
        <f t="shared" ref="V70:Y70" si="53">(V67-V68)*10000</f>
        <v>2.7999999999983594</v>
      </c>
      <c r="W70" s="10">
        <f t="shared" si="53"/>
        <v>0.89999999999923475</v>
      </c>
      <c r="X70" s="10">
        <f t="shared" si="53"/>
        <v>1.6000000000004899</v>
      </c>
      <c r="Y70" s="10">
        <f t="shared" si="53"/>
        <v>1.4000000000002899</v>
      </c>
      <c r="Z70" s="10">
        <f>(Z67-Z68)*100</f>
        <v>0.99999999999909051</v>
      </c>
      <c r="AA70" s="10">
        <f t="shared" ref="AA70:AC70" si="54">(AA67-AA68)*10000</f>
        <v>0.40000000000040004</v>
      </c>
      <c r="AB70" s="10">
        <f t="shared" si="54"/>
        <v>0.50000000000105516</v>
      </c>
      <c r="AC70" s="10">
        <f t="shared" si="54"/>
        <v>0.40000000000040004</v>
      </c>
      <c r="AD70" s="11">
        <f>(AD67-AD68)*100</f>
        <v>0.19999999999953388</v>
      </c>
      <c r="AE70" s="5">
        <v>50</v>
      </c>
      <c r="AF70" s="5">
        <v>5</v>
      </c>
    </row>
    <row r="71" spans="1:32" ht="13.15" thickBot="1" x14ac:dyDescent="0.4">
      <c r="A71" s="47"/>
      <c r="B71" s="30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2"/>
      <c r="AE71" s="5">
        <v>60</v>
      </c>
      <c r="AF71" s="5">
        <v>6</v>
      </c>
    </row>
    <row r="72" spans="1:32" x14ac:dyDescent="0.35">
      <c r="A72" s="47"/>
      <c r="B72" s="12" t="s">
        <v>45</v>
      </c>
      <c r="C72" s="13">
        <f>($C$66:$AD$66-$C$69:$AD$69)*10000</f>
        <v>8.4000000000006292</v>
      </c>
      <c r="D72" s="13">
        <f t="shared" ref="D72:AC72" si="55">($C$66:$AD$66-$C$69:$AD$69)*10000</f>
        <v>791258.70000000007</v>
      </c>
      <c r="E72" s="13">
        <f>($C$66:$AD$66-$C$69:$AD$69)*100</f>
        <v>2400.8000000000011</v>
      </c>
      <c r="F72" s="13">
        <f t="shared" si="55"/>
        <v>5.1999999999985391</v>
      </c>
      <c r="G72" s="13">
        <f t="shared" si="55"/>
        <v>8.5000000000001741</v>
      </c>
      <c r="H72" s="13">
        <f t="shared" si="55"/>
        <v>2.7999999999994696</v>
      </c>
      <c r="I72" s="13">
        <f>($C$66:$AD$66-$C$69:$AD$69)*100</f>
        <v>4.0000000000006253</v>
      </c>
      <c r="J72" s="13">
        <f>($C$66:$AD$66-$C$69:$AD$69)*100</f>
        <v>7.000000000000739</v>
      </c>
      <c r="K72" s="13">
        <f t="shared" si="55"/>
        <v>9.7000000000013742</v>
      </c>
      <c r="L72" s="13">
        <f t="shared" si="55"/>
        <v>7.5000000000002842</v>
      </c>
      <c r="M72" s="13">
        <f t="shared" si="55"/>
        <v>1242715</v>
      </c>
      <c r="N72" s="13">
        <f t="shared" si="55"/>
        <v>4696.7000000000007</v>
      </c>
      <c r="O72" s="13">
        <f>($C$66:$AD$66-$C$69:$AD$69)*100</f>
        <v>-2151.3999999999996</v>
      </c>
      <c r="P72" s="13">
        <f t="shared" si="55"/>
        <v>10.200000000000209</v>
      </c>
      <c r="Q72" s="13">
        <f t="shared" si="55"/>
        <v>9.4999999999978435</v>
      </c>
      <c r="R72" s="13">
        <f t="shared" si="55"/>
        <v>16.599999999999948</v>
      </c>
      <c r="S72" s="13">
        <f t="shared" si="55"/>
        <v>4.3999999999999595</v>
      </c>
      <c r="T72" s="13">
        <f t="shared" si="55"/>
        <v>-3177.4999999999995</v>
      </c>
      <c r="U72" s="13">
        <f>($C$66:$AD$66-$C$69:$AD$69)*100</f>
        <v>6.6000000000002501</v>
      </c>
      <c r="V72" s="13">
        <f t="shared" si="55"/>
        <v>34.899999999999935</v>
      </c>
      <c r="W72" s="13">
        <f t="shared" si="55"/>
        <v>5493.4</v>
      </c>
      <c r="X72" s="13">
        <f t="shared" si="55"/>
        <v>4.3999999999999595</v>
      </c>
      <c r="Y72" s="13">
        <f t="shared" si="55"/>
        <v>3.5000000000007248</v>
      </c>
      <c r="Z72" s="13">
        <f>($C$66:$AD$66-$C$69:$AD$69)*100</f>
        <v>5.700000000000216</v>
      </c>
      <c r="AA72" s="13">
        <f t="shared" si="55"/>
        <v>5.2000000000007596</v>
      </c>
      <c r="AB72" s="13">
        <f t="shared" si="55"/>
        <v>5.5000000000005045</v>
      </c>
      <c r="AC72" s="13">
        <f t="shared" si="55"/>
        <v>5.3999999999998494</v>
      </c>
      <c r="AD72" s="13">
        <f>($C$66:$AD$66-$C$69:$AD$69)*100</f>
        <v>-10249.153999999999</v>
      </c>
      <c r="AE72" s="5">
        <v>75</v>
      </c>
      <c r="AF72" s="5">
        <v>7</v>
      </c>
    </row>
    <row r="73" spans="1:32" ht="14.65" thickBot="1" x14ac:dyDescent="0.4">
      <c r="A73" s="47"/>
      <c r="B73" s="14" t="s">
        <v>46</v>
      </c>
      <c r="C73" s="15">
        <f>($C68:$AD68-$C69:$AD69)/$C72:$AD72*10000</f>
        <v>1.0238095238094136</v>
      </c>
      <c r="D73" s="15">
        <f>($C68:$AD68-$C69:$AD69)/$C72:$AD72*10000</f>
        <v>5.5607603429825909E-6</v>
      </c>
      <c r="E73" s="15">
        <f>($C68:$AD68-$C69:$AD69)/$C72:$AD72*100</f>
        <v>3.9570143285576898E-3</v>
      </c>
      <c r="F73" s="15">
        <f>($C68:$AD68-$C69:$AD69)/$C72:$AD72*10000</f>
        <v>0.94230769230772515</v>
      </c>
      <c r="G73" s="15">
        <f>($C68:$AD68-$C69:$AD69)/$C72:$AD72*10000</f>
        <v>1.0352941176470281</v>
      </c>
      <c r="H73" s="15">
        <f>($C68:$AD68-$C69:$AD69)/$C72:$AD72*10000</f>
        <v>0.21428571428557269</v>
      </c>
      <c r="I73" s="15">
        <f>($C68:$AD68-$C69:$AD69)/$C72:$AD72*100</f>
        <v>0.82499999999990237</v>
      </c>
      <c r="J73" s="15">
        <f>($C68:$AD68-$C69:$AD69)/$C72:$AD72*100</f>
        <v>0.91428571428572003</v>
      </c>
      <c r="K73" s="15">
        <f t="shared" ref="K73:N73" si="56">($C68:$AD68-$C69:$AD69)/$C72:$AD72*10000</f>
        <v>-5.1546391752449884E-2</v>
      </c>
      <c r="L73" s="15">
        <f t="shared" si="56"/>
        <v>0.83999999999984598</v>
      </c>
      <c r="M73" s="15">
        <f t="shared" si="56"/>
        <v>1.6093794635131784E-6</v>
      </c>
      <c r="N73" s="15">
        <f t="shared" si="56"/>
        <v>1.234909617390987E-3</v>
      </c>
      <c r="O73" s="15">
        <f>($C68:$AD68-$C69:$AD69)/$C72:$AD72*100</f>
        <v>-4.2762852096308807E-3</v>
      </c>
      <c r="P73" s="15">
        <f t="shared" ref="P73:T73" si="57">($C68:$AD68-$C69:$AD69)/$C72:$AD72*10000</f>
        <v>0.48039215686261705</v>
      </c>
      <c r="Q73" s="15">
        <f t="shared" si="57"/>
        <v>1</v>
      </c>
      <c r="R73" s="15">
        <f t="shared" si="57"/>
        <v>-6.0240963855816522E-3</v>
      </c>
      <c r="S73" s="15">
        <f t="shared" si="57"/>
        <v>0.45454545454540862</v>
      </c>
      <c r="T73" s="15">
        <f t="shared" si="57"/>
        <v>-5.3501180173093159E-4</v>
      </c>
      <c r="U73" s="15">
        <f>($C68:$AD68-$C69:$AD69)/$C72:$AD72*100</f>
        <v>0.75757575757590112</v>
      </c>
      <c r="V73" s="15">
        <f t="shared" ref="V73:Y73" si="58">($C68:$AD68-$C69:$AD69)/$C72:$AD72*10000</f>
        <v>-2.8653295128491362E-3</v>
      </c>
      <c r="W73" s="15">
        <f t="shared" si="58"/>
        <v>9.283867914224533E-4</v>
      </c>
      <c r="X73" s="15">
        <f t="shared" si="58"/>
        <v>1.0227272727271695</v>
      </c>
      <c r="Y73" s="15">
        <f t="shared" si="58"/>
        <v>0.65714285714290244</v>
      </c>
      <c r="Z73" s="15">
        <f>($C68:$AD68-$C69:$AD69)/$C72:$AD72*100</f>
        <v>0.96491228070183754</v>
      </c>
      <c r="AA73" s="15">
        <f t="shared" ref="AA73:AD73" si="59">($C68:$AD68-$C69:$AD69)/$C72:$AD72*10000</f>
        <v>1.0384615384613578</v>
      </c>
      <c r="AB73" s="15">
        <f t="shared" si="59"/>
        <v>0</v>
      </c>
      <c r="AC73" s="15">
        <f t="shared" si="59"/>
        <v>1.8518518518434758E-2</v>
      </c>
      <c r="AD73" s="16">
        <f t="shared" si="59"/>
        <v>-2.1465186297333003E-2</v>
      </c>
      <c r="AE73" s="5">
        <v>90</v>
      </c>
      <c r="AF73" s="5">
        <v>8</v>
      </c>
    </row>
    <row r="74" spans="1:32" ht="13.15" thickBot="1" x14ac:dyDescent="0.4">
      <c r="A74" s="47"/>
      <c r="B74" s="33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2"/>
      <c r="AE74" s="5">
        <v>97</v>
      </c>
      <c r="AF74" s="5">
        <v>9</v>
      </c>
    </row>
    <row r="75" spans="1:32" x14ac:dyDescent="0.35">
      <c r="A75" s="47"/>
      <c r="B75" s="17" t="s">
        <v>47</v>
      </c>
      <c r="C75" s="17" t="str">
        <f>LEFT(C65,3)</f>
        <v>AUD</v>
      </c>
      <c r="D75" s="17" t="str">
        <f t="shared" ref="D75:AD75" si="60">LEFT(D65,3)</f>
        <v>AUD</v>
      </c>
      <c r="E75" s="17" t="str">
        <f t="shared" si="60"/>
        <v>AUD</v>
      </c>
      <c r="F75" s="17" t="str">
        <f t="shared" si="60"/>
        <v>AUD</v>
      </c>
      <c r="G75" s="17" t="str">
        <f t="shared" si="60"/>
        <v>AUD</v>
      </c>
      <c r="H75" s="17" t="str">
        <f t="shared" si="60"/>
        <v>CAD</v>
      </c>
      <c r="I75" s="17" t="str">
        <f t="shared" si="60"/>
        <v>CAD</v>
      </c>
      <c r="J75" s="17" t="str">
        <f t="shared" si="60"/>
        <v>CHF</v>
      </c>
      <c r="K75" s="17" t="str">
        <f t="shared" si="60"/>
        <v>EUR</v>
      </c>
      <c r="L75" s="17" t="str">
        <f t="shared" si="60"/>
        <v>EUR</v>
      </c>
      <c r="M75" s="17" t="str">
        <f t="shared" si="60"/>
        <v>EUR</v>
      </c>
      <c r="N75" s="17" t="str">
        <f t="shared" si="60"/>
        <v>EUR</v>
      </c>
      <c r="O75" s="17" t="str">
        <f t="shared" si="60"/>
        <v>EUR</v>
      </c>
      <c r="P75" s="17" t="str">
        <f t="shared" si="60"/>
        <v>EUR</v>
      </c>
      <c r="Q75" s="17" t="str">
        <f t="shared" si="60"/>
        <v>EUR</v>
      </c>
      <c r="R75" s="17" t="str">
        <f t="shared" si="60"/>
        <v>GBP</v>
      </c>
      <c r="S75" s="17" t="str">
        <f t="shared" si="60"/>
        <v>GBP</v>
      </c>
      <c r="T75" s="17" t="str">
        <f t="shared" si="60"/>
        <v>GBP</v>
      </c>
      <c r="U75" s="17" t="str">
        <f t="shared" si="60"/>
        <v>GBP</v>
      </c>
      <c r="V75" s="17" t="str">
        <f t="shared" si="60"/>
        <v>GBP</v>
      </c>
      <c r="W75" s="17" t="str">
        <f t="shared" si="60"/>
        <v>GBP</v>
      </c>
      <c r="X75" s="17" t="str">
        <f t="shared" si="60"/>
        <v>NZD</v>
      </c>
      <c r="Y75" s="17" t="str">
        <f t="shared" si="60"/>
        <v>NZD</v>
      </c>
      <c r="Z75" s="17" t="str">
        <f t="shared" si="60"/>
        <v>NZD</v>
      </c>
      <c r="AA75" s="17" t="str">
        <f t="shared" si="60"/>
        <v>NZD</v>
      </c>
      <c r="AB75" s="17" t="str">
        <f t="shared" si="60"/>
        <v>USD</v>
      </c>
      <c r="AC75" s="17" t="str">
        <f t="shared" si="60"/>
        <v>USD</v>
      </c>
      <c r="AD75" s="34" t="str">
        <f t="shared" si="60"/>
        <v>USD</v>
      </c>
    </row>
    <row r="76" spans="1:32" x14ac:dyDescent="0.35">
      <c r="A76" s="47"/>
      <c r="B76" s="18"/>
      <c r="C76" s="19">
        <f t="shared" ref="C76:J76" si="61">LOOKUP(100*C73,$AE65:$AE74,$AF65:$AF74)</f>
        <v>9</v>
      </c>
      <c r="D76" s="19">
        <f t="shared" si="61"/>
        <v>0</v>
      </c>
      <c r="E76" s="19">
        <f t="shared" si="61"/>
        <v>0</v>
      </c>
      <c r="F76" s="19">
        <f t="shared" si="61"/>
        <v>8</v>
      </c>
      <c r="G76" s="19">
        <f t="shared" si="61"/>
        <v>9</v>
      </c>
      <c r="H76" s="19">
        <f t="shared" si="61"/>
        <v>2</v>
      </c>
      <c r="I76" s="19">
        <f t="shared" si="61"/>
        <v>7</v>
      </c>
      <c r="J76" s="19">
        <f t="shared" si="61"/>
        <v>8</v>
      </c>
      <c r="K76" s="19" t="e">
        <f t="shared" ref="K76:AD76" si="62">LOOKUP(100*K73,$AE65:$AE74,$AF65:$AF74)</f>
        <v>#N/A</v>
      </c>
      <c r="L76" s="19">
        <f t="shared" si="62"/>
        <v>7</v>
      </c>
      <c r="M76" s="19">
        <f t="shared" si="62"/>
        <v>0</v>
      </c>
      <c r="N76" s="19">
        <f t="shared" si="62"/>
        <v>0</v>
      </c>
      <c r="O76" s="19" t="e">
        <f t="shared" si="62"/>
        <v>#N/A</v>
      </c>
      <c r="P76" s="19">
        <f t="shared" si="62"/>
        <v>4</v>
      </c>
      <c r="Q76" s="19">
        <f t="shared" si="62"/>
        <v>9</v>
      </c>
      <c r="R76" s="19" t="e">
        <f t="shared" si="62"/>
        <v>#N/A</v>
      </c>
      <c r="S76" s="19">
        <f t="shared" si="62"/>
        <v>4</v>
      </c>
      <c r="T76" s="19" t="e">
        <f t="shared" si="62"/>
        <v>#N/A</v>
      </c>
      <c r="U76" s="19">
        <f t="shared" si="62"/>
        <v>7</v>
      </c>
      <c r="V76" s="19" t="e">
        <f t="shared" si="62"/>
        <v>#N/A</v>
      </c>
      <c r="W76" s="19">
        <f t="shared" si="62"/>
        <v>0</v>
      </c>
      <c r="X76" s="19">
        <f t="shared" si="62"/>
        <v>9</v>
      </c>
      <c r="Y76" s="19">
        <f t="shared" si="62"/>
        <v>6</v>
      </c>
      <c r="Z76" s="19">
        <f t="shared" si="62"/>
        <v>8</v>
      </c>
      <c r="AA76" s="19">
        <f t="shared" si="62"/>
        <v>9</v>
      </c>
      <c r="AB76" s="19">
        <f t="shared" si="62"/>
        <v>0</v>
      </c>
      <c r="AC76" s="19">
        <f t="shared" si="62"/>
        <v>0</v>
      </c>
      <c r="AD76" s="35" t="e">
        <f t="shared" si="62"/>
        <v>#N/A</v>
      </c>
      <c r="AE76" s="1"/>
      <c r="AF76" s="1"/>
    </row>
    <row r="77" spans="1:32" x14ac:dyDescent="0.35">
      <c r="A77" s="47"/>
      <c r="B77" s="18" t="s">
        <v>48</v>
      </c>
      <c r="C77" s="18" t="str">
        <f>RIGHT(C65,3)</f>
        <v>CAD</v>
      </c>
      <c r="D77" s="18" t="str">
        <f t="shared" ref="D77:AD77" si="63">RIGHT(D65,3)</f>
        <v>CHF</v>
      </c>
      <c r="E77" s="18" t="str">
        <f t="shared" si="63"/>
        <v>JPY</v>
      </c>
      <c r="F77" s="18" t="str">
        <f t="shared" si="63"/>
        <v>NZD</v>
      </c>
      <c r="G77" s="18" t="str">
        <f t="shared" si="63"/>
        <v>USD</v>
      </c>
      <c r="H77" s="18" t="str">
        <f t="shared" si="63"/>
        <v>CHF</v>
      </c>
      <c r="I77" s="18" t="str">
        <f t="shared" si="63"/>
        <v>JPY</v>
      </c>
      <c r="J77" s="18" t="str">
        <f t="shared" si="63"/>
        <v>JPY</v>
      </c>
      <c r="K77" s="18" t="str">
        <f t="shared" si="63"/>
        <v>AUD</v>
      </c>
      <c r="L77" s="18" t="str">
        <f t="shared" si="63"/>
        <v>CAD</v>
      </c>
      <c r="M77" s="18" t="str">
        <f t="shared" si="63"/>
        <v>CHF</v>
      </c>
      <c r="N77" s="18" t="str">
        <f t="shared" si="63"/>
        <v>GBP</v>
      </c>
      <c r="O77" s="18" t="str">
        <f t="shared" si="63"/>
        <v>JPY</v>
      </c>
      <c r="P77" s="18" t="str">
        <f t="shared" si="63"/>
        <v>NZD</v>
      </c>
      <c r="Q77" s="18" t="str">
        <f t="shared" si="63"/>
        <v>USD</v>
      </c>
      <c r="R77" s="18" t="str">
        <f t="shared" si="63"/>
        <v>AUD</v>
      </c>
      <c r="S77" s="18" t="str">
        <f t="shared" si="63"/>
        <v>CAD</v>
      </c>
      <c r="T77" s="18" t="str">
        <f t="shared" si="63"/>
        <v>CHF</v>
      </c>
      <c r="U77" s="18" t="str">
        <f t="shared" si="63"/>
        <v>JPY</v>
      </c>
      <c r="V77" s="18" t="str">
        <f t="shared" si="63"/>
        <v>NZD</v>
      </c>
      <c r="W77" s="18" t="str">
        <f t="shared" si="63"/>
        <v>USD</v>
      </c>
      <c r="X77" s="18" t="str">
        <f t="shared" si="63"/>
        <v>CAD</v>
      </c>
      <c r="Y77" s="18" t="str">
        <f t="shared" si="63"/>
        <v>CHF</v>
      </c>
      <c r="Z77" s="18" t="str">
        <f t="shared" si="63"/>
        <v>JPY</v>
      </c>
      <c r="AA77" s="18" t="str">
        <f t="shared" si="63"/>
        <v>USD</v>
      </c>
      <c r="AB77" s="18" t="str">
        <f t="shared" si="63"/>
        <v>CAD</v>
      </c>
      <c r="AC77" s="18" t="str">
        <f t="shared" si="63"/>
        <v>CHF</v>
      </c>
      <c r="AD77" s="36" t="str">
        <f t="shared" si="63"/>
        <v>JPY</v>
      </c>
      <c r="AE77" s="1"/>
      <c r="AF77" s="1"/>
    </row>
    <row r="78" spans="1:32" ht="13.15" thickBot="1" x14ac:dyDescent="0.4">
      <c r="A78" s="48"/>
      <c r="B78" s="20"/>
      <c r="C78" s="21">
        <f t="shared" ref="C78:AD78" si="64">9-C76</f>
        <v>0</v>
      </c>
      <c r="D78" s="22">
        <f t="shared" si="64"/>
        <v>9</v>
      </c>
      <c r="E78" s="22">
        <f t="shared" si="64"/>
        <v>9</v>
      </c>
      <c r="F78" s="22">
        <f t="shared" si="64"/>
        <v>1</v>
      </c>
      <c r="G78" s="22">
        <f t="shared" si="64"/>
        <v>0</v>
      </c>
      <c r="H78" s="22">
        <f t="shared" si="64"/>
        <v>7</v>
      </c>
      <c r="I78" s="22">
        <f t="shared" si="64"/>
        <v>2</v>
      </c>
      <c r="J78" s="22">
        <f t="shared" si="64"/>
        <v>1</v>
      </c>
      <c r="K78" s="22" t="e">
        <f t="shared" si="64"/>
        <v>#N/A</v>
      </c>
      <c r="L78" s="22">
        <f t="shared" si="64"/>
        <v>2</v>
      </c>
      <c r="M78" s="22">
        <f t="shared" si="64"/>
        <v>9</v>
      </c>
      <c r="N78" s="22">
        <f t="shared" si="64"/>
        <v>9</v>
      </c>
      <c r="O78" s="22" t="e">
        <f t="shared" si="64"/>
        <v>#N/A</v>
      </c>
      <c r="P78" s="22">
        <f t="shared" si="64"/>
        <v>5</v>
      </c>
      <c r="Q78" s="22">
        <f t="shared" si="64"/>
        <v>0</v>
      </c>
      <c r="R78" s="22" t="e">
        <f t="shared" si="64"/>
        <v>#N/A</v>
      </c>
      <c r="S78" s="22">
        <f t="shared" si="64"/>
        <v>5</v>
      </c>
      <c r="T78" s="22" t="e">
        <f t="shared" si="64"/>
        <v>#N/A</v>
      </c>
      <c r="U78" s="22">
        <f t="shared" si="64"/>
        <v>2</v>
      </c>
      <c r="V78" s="22" t="e">
        <f t="shared" si="64"/>
        <v>#N/A</v>
      </c>
      <c r="W78" s="22">
        <f t="shared" si="64"/>
        <v>9</v>
      </c>
      <c r="X78" s="22">
        <f t="shared" si="64"/>
        <v>0</v>
      </c>
      <c r="Y78" s="22">
        <f t="shared" si="64"/>
        <v>3</v>
      </c>
      <c r="Z78" s="22">
        <f t="shared" si="64"/>
        <v>1</v>
      </c>
      <c r="AA78" s="22">
        <f t="shared" si="64"/>
        <v>0</v>
      </c>
      <c r="AB78" s="22">
        <f t="shared" si="64"/>
        <v>9</v>
      </c>
      <c r="AC78" s="22">
        <f t="shared" si="64"/>
        <v>9</v>
      </c>
      <c r="AD78" s="23" t="e">
        <f t="shared" si="64"/>
        <v>#N/A</v>
      </c>
      <c r="AE78" s="1"/>
      <c r="AF78" s="1"/>
    </row>
    <row r="80" spans="1:32" ht="13.15" thickBot="1" x14ac:dyDescent="0.4"/>
    <row r="81" spans="1:32" ht="13.5" thickBot="1" x14ac:dyDescent="0.4">
      <c r="A81" s="46" t="s">
        <v>29</v>
      </c>
      <c r="B81" s="24" t="s">
        <v>39</v>
      </c>
      <c r="C81" s="2" t="s">
        <v>19</v>
      </c>
      <c r="D81" s="3" t="s">
        <v>18</v>
      </c>
      <c r="E81" s="3" t="s">
        <v>20</v>
      </c>
      <c r="F81" s="3" t="s">
        <v>17</v>
      </c>
      <c r="G81" s="3" t="s">
        <v>16</v>
      </c>
      <c r="H81" s="3" t="s">
        <v>22</v>
      </c>
      <c r="I81" s="3" t="s">
        <v>21</v>
      </c>
      <c r="J81" s="3" t="s">
        <v>27</v>
      </c>
      <c r="K81" s="3" t="s">
        <v>3</v>
      </c>
      <c r="L81" s="3" t="s">
        <v>4</v>
      </c>
      <c r="M81" s="3" t="s">
        <v>6</v>
      </c>
      <c r="N81" s="3" t="s">
        <v>1</v>
      </c>
      <c r="O81" s="3" t="s">
        <v>2</v>
      </c>
      <c r="P81" s="3" t="s">
        <v>5</v>
      </c>
      <c r="Q81" s="3" t="s">
        <v>0</v>
      </c>
      <c r="R81" s="3" t="s">
        <v>14</v>
      </c>
      <c r="S81" s="3" t="s">
        <v>11</v>
      </c>
      <c r="T81" s="3" t="s">
        <v>15</v>
      </c>
      <c r="U81" s="3" t="s">
        <v>12</v>
      </c>
      <c r="V81" s="3" t="s">
        <v>13</v>
      </c>
      <c r="W81" s="3" t="s">
        <v>10</v>
      </c>
      <c r="X81" s="3" t="s">
        <v>25</v>
      </c>
      <c r="Y81" s="3" t="s">
        <v>24</v>
      </c>
      <c r="Z81" s="3" t="s">
        <v>23</v>
      </c>
      <c r="AA81" s="3" t="s">
        <v>26</v>
      </c>
      <c r="AB81" s="3" t="s">
        <v>8</v>
      </c>
      <c r="AC81" s="3" t="s">
        <v>9</v>
      </c>
      <c r="AD81" s="4" t="s">
        <v>7</v>
      </c>
      <c r="AE81" s="5">
        <v>0</v>
      </c>
      <c r="AF81" s="5">
        <v>0</v>
      </c>
    </row>
    <row r="82" spans="1:32" x14ac:dyDescent="0.35">
      <c r="A82" s="47"/>
      <c r="B82" s="6" t="s">
        <v>40</v>
      </c>
      <c r="C82" s="28">
        <f>RTD("fxbluelabs.excelrtd",,$C$1,CONCATENATE("@bh,",C81,",",$B$7,",High,0"))</f>
        <v>0.98323000000000005</v>
      </c>
      <c r="D82" s="28">
        <f>RTD("fxbluelabs.excelrtd",,$C$1,CONCATENATE("@bh,",D81,",",$B$7,",High,0"))</f>
        <v>0.68554999999999999</v>
      </c>
      <c r="E82" s="28">
        <f>RTD("fxbluelabs.excelrtd",,$C$1,CONCATENATE("@bh,",E81,",",$B$7,",High,0"))</f>
        <v>79.715999999999994</v>
      </c>
      <c r="F82" s="28">
        <f>RTD("fxbluelabs.excelrtd",,$C$1,CONCATENATE("@bh,",F81,",",$B$7,",High,0"))</f>
        <v>1.0796399999999999</v>
      </c>
      <c r="G82" s="28">
        <f>RTD("fxbluelabs.excelrtd",,$C$1,CONCATENATE("@bh,",G81,",",$B$7,",High,0"))</f>
        <v>0.76941999999999999</v>
      </c>
      <c r="H82" s="28">
        <f>RTD("fxbluelabs.excelrtd",,$C$1,CONCATENATE("@bh,",H81,",",$B$7,",High,0"))</f>
        <v>0.69725000000000004</v>
      </c>
      <c r="I82" s="28">
        <f>RTD("fxbluelabs.excelrtd",,$C$1,CONCATENATE("@bh,",I81,",",$B$7,",High,0"))</f>
        <v>81.228999999999999</v>
      </c>
      <c r="J82" s="28">
        <f>RTD("fxbluelabs.excelrtd",,$C$1,CONCATENATE("@bh,",J81,",",$B$7,",High,0"))</f>
        <v>116.41200000000001</v>
      </c>
      <c r="K82" s="28">
        <f>RTD("fxbluelabs.excelrtd",,$C$1,CONCATENATE("@bh,",K81,",",$B$7,",High,0"))</f>
        <v>1.57182</v>
      </c>
      <c r="L82" s="28">
        <f>RTD("fxbluelabs.excelrtd",,$C$1,CONCATENATE("@bh,",L81,",",$B$7,",High,0"))</f>
        <v>1.54434</v>
      </c>
      <c r="M82" s="28">
        <f>RTD("fxbluelabs.excelrtd",,$C$1,CONCATENATE("@bh,",M81,",",$B$7,",High,0"))</f>
        <v>125.348</v>
      </c>
      <c r="N82" s="28">
        <f>RTD("fxbluelabs.excelrtd",,$C$1,CONCATENATE("@bh,",N81,",",$B$7,",High,0"))</f>
        <v>1.76305</v>
      </c>
      <c r="O82" s="28">
        <f>RTD("fxbluelabs.excelrtd",,$C$1,CONCATENATE("@bh,",O81,",",$B$7,",High,0"))</f>
        <v>103.755</v>
      </c>
      <c r="P82" s="28">
        <f>RTD("fxbluelabs.excelrtd",,$C$1,CONCATENATE("@bh,",P81,",",$B$7,",High,0"))</f>
        <v>1.69641</v>
      </c>
      <c r="Q82" s="28">
        <f>RTD("fxbluelabs.excelrtd",,$C$1,CONCATENATE("@bh,",Q81,",",$B$7,",High,0"))</f>
        <v>1.2084299999999999</v>
      </c>
      <c r="R82" s="28">
        <f>RTD("fxbluelabs.excelrtd",,$C$1,CONCATENATE("@bh,",R81,",",$B$7,",High,0"))</f>
        <v>1.76393</v>
      </c>
      <c r="S82" s="28">
        <f>RTD("fxbluelabs.excelrtd",,$C$1,CONCATENATE("@bh,",S81,",",$B$7,",High,0"))</f>
        <v>1.7658799999999999</v>
      </c>
      <c r="T82" s="28">
        <f>RTD("fxbluelabs.excelrtd",,$C$1,CONCATENATE("@bh,",T81,",",$B$7,",High,0"))</f>
        <v>1.2098899999999999</v>
      </c>
      <c r="U82" s="28">
        <f>RTD("fxbluelabs.excelrtd",,$C$1,CONCATENATE("@bh,",U81,",",$B$7,",High,0"))</f>
        <v>140.80199999999999</v>
      </c>
      <c r="V82" s="28">
        <f>RTD("fxbluelabs.excelrtd",,$C$1,CONCATENATE("@bh,",V81,",",$B$7,",High,0"))</f>
        <v>1.73431</v>
      </c>
      <c r="W82" s="28">
        <f>RTD("fxbluelabs.excelrtd",,$C$1,CONCATENATE("@bh,",W81,",",$B$7,",High,0"))</f>
        <v>1.7347699999999999</v>
      </c>
      <c r="X82" s="28">
        <f>RTD("fxbluelabs.excelrtd",,$C$1,CONCATENATE("@bh,",X81,",",$B$7,",High,0"))</f>
        <v>0.91066000000000003</v>
      </c>
      <c r="Y82" s="28">
        <f>RTD("fxbluelabs.excelrtd",,$C$1,CONCATENATE("@bh,",Y81,",",$B$7,",High,0"))</f>
        <v>0.63517999999999997</v>
      </c>
      <c r="Z82" s="28">
        <f>RTD("fxbluelabs.excelrtd",,$C$1,CONCATENATE("@bh,",Z81,",",$B$7,",High,0"))</f>
        <v>73.92</v>
      </c>
      <c r="AA82" s="28">
        <f>RTD("fxbluelabs.excelrtd",,$C$1,CONCATENATE("@bh,",AA81,",",$B$7,",High,0"))</f>
        <v>0.7127</v>
      </c>
      <c r="AB82" s="28">
        <f>RTD("fxbluelabs.excelrtd",,$C$1,CONCATENATE("@bh,",AB81,",",$B$7,",High,0"))</f>
        <v>1.27844</v>
      </c>
      <c r="AC82" s="28">
        <f>RTD("fxbluelabs.excelrtd",,$C$1,CONCATENATE("@bh,",AC81,",",$B$7,",High,0"))</f>
        <v>0.89165000000000005</v>
      </c>
      <c r="AD82" s="28">
        <f>RTD("fxbluelabs.excelrtd",,$C$1,CONCATENATE("@bh,",AD81,",",$B$7,",High,0"))</f>
        <v>1.2098899999999999</v>
      </c>
      <c r="AE82" s="5">
        <v>3</v>
      </c>
      <c r="AF82" s="5">
        <v>1</v>
      </c>
    </row>
    <row r="83" spans="1:32" x14ac:dyDescent="0.35">
      <c r="A83" s="47"/>
      <c r="B83" s="7" t="s">
        <v>41</v>
      </c>
      <c r="C83" s="28">
        <f>RTD("fxbluelabs.excelrtd",,$C$1,CONCATENATE("ask",C81))</f>
        <v>0.98336999999999997</v>
      </c>
      <c r="D83" s="28">
        <f>RTD("fxbluelabs.excelrtd",,$C$1,CONCATENATE("ask",D81))</f>
        <v>0.68566000000000005</v>
      </c>
      <c r="E83" s="28">
        <f>RTD("fxbluelabs.excelrtd",,$C$1,CONCATENATE("ask",E81))</f>
        <v>79.814999999999998</v>
      </c>
      <c r="F83" s="28">
        <f>RTD("fxbluelabs.excelrtd",,$C$1,CONCATENATE("ask",F81))</f>
        <v>1.07968</v>
      </c>
      <c r="G83" s="28">
        <f>RTD("fxbluelabs.excelrtd",,$C$1,CONCATENATE("ask",G81))</f>
        <v>0.76946999999999999</v>
      </c>
      <c r="H83" s="28">
        <f>RTD("fxbluelabs.excelrtd",,$C$1,CONCATENATE("ask",H81))</f>
        <v>0.69732000000000005</v>
      </c>
      <c r="I83" s="28">
        <f>RTD("fxbluelabs.excelrtd",,$C$1,CONCATENATE("ask",I81))</f>
        <v>81.171000000000006</v>
      </c>
      <c r="J83" s="28">
        <f>RTD("fxbluelabs.excelrtd",,$C$1,CONCATENATE("ask",J81))</f>
        <v>116.41500000000001</v>
      </c>
      <c r="K83" s="28">
        <f>RTD("fxbluelabs.excelrtd",,$C$1,CONCATENATE("ask",K81))</f>
        <v>1.5705499999999999</v>
      </c>
      <c r="L83" s="28">
        <f>RTD("fxbluelabs.excelrtd",,$C$1,CONCATENATE("ask",L81))</f>
        <v>1.54433</v>
      </c>
      <c r="M83" s="28">
        <f>RTD("fxbluelabs.excelrtd",,$C$1,CONCATENATE("ask",M81))</f>
        <v>1.0767500000000001</v>
      </c>
      <c r="N83" s="28">
        <f>RTD("fxbluelabs.excelrtd",,$C$1,CONCATENATE("ask",N81))</f>
        <v>0.89076999999999995</v>
      </c>
      <c r="O83" s="28">
        <f>RTD("fxbluelabs.excelrtd",,$C$1,CONCATENATE("ask",O81))</f>
        <v>125.34699999999999</v>
      </c>
      <c r="P83" s="28">
        <f>RTD("fxbluelabs.excelrtd",,$C$1,CONCATENATE("ask",P81))</f>
        <v>1.69567</v>
      </c>
      <c r="Q83" s="28">
        <f>RTD("fxbluelabs.excelrtd",,$C$1,CONCATENATE("ask",Q81))</f>
        <v>1.20845</v>
      </c>
      <c r="R83" s="28">
        <f>RTD("fxbluelabs.excelrtd",,$C$1,CONCATENATE("ask",R81))</f>
        <v>1.76326</v>
      </c>
      <c r="S83" s="28">
        <f>RTD("fxbluelabs.excelrtd",,$C$1,CONCATENATE("ask",S81))</f>
        <v>1.7338</v>
      </c>
      <c r="T83" s="28">
        <f>RTD("fxbluelabs.excelrtd",,$C$1,CONCATENATE("ask",T81))</f>
        <v>1.20889</v>
      </c>
      <c r="U83" s="28">
        <f>RTD("fxbluelabs.excelrtd",,$C$1,CONCATENATE("ask",U81))</f>
        <v>140.726</v>
      </c>
      <c r="V83" s="28">
        <f>RTD("fxbluelabs.excelrtd",,$C$1,CONCATENATE("ask",V81))</f>
        <v>1.9037299999999999</v>
      </c>
      <c r="W83" s="28">
        <f>RTD("fxbluelabs.excelrtd",,$C$1,CONCATENATE("ask",W81))</f>
        <v>1.3567199999999999</v>
      </c>
      <c r="X83" s="28">
        <f>RTD("fxbluelabs.excelrtd",,$C$1,CONCATENATE("ask",X81))</f>
        <v>0.91083000000000003</v>
      </c>
      <c r="Y83" s="28">
        <f>RTD("fxbluelabs.excelrtd",,$C$1,CONCATENATE("ask",Y81))</f>
        <v>0.63509000000000004</v>
      </c>
      <c r="Z83" s="28">
        <f>RTD("fxbluelabs.excelrtd",,$C$1,CONCATENATE("ask",Z81))</f>
        <v>73.927999999999997</v>
      </c>
      <c r="AA83" s="28">
        <f>RTD("fxbluelabs.excelrtd",,$C$1,CONCATENATE("ask",AA81))</f>
        <v>0.7127</v>
      </c>
      <c r="AB83" s="28">
        <f>RTD("fxbluelabs.excelrtd",,$C$1,CONCATENATE("ask",AB81))</f>
        <v>1.2779400000000001</v>
      </c>
      <c r="AC83" s="28">
        <f>RTD("fxbluelabs.excelrtd",,$C$1,CONCATENATE("ask",AC81))</f>
        <v>0.89105000000000001</v>
      </c>
      <c r="AD83" s="29">
        <f>RTD("fxbluelabs.excelrtd",,$C$1,CONCATENATE("ask",AD81))</f>
        <v>103.72499999999999</v>
      </c>
      <c r="AE83" s="5">
        <v>10</v>
      </c>
      <c r="AF83" s="5">
        <v>2</v>
      </c>
    </row>
    <row r="84" spans="1:32" x14ac:dyDescent="0.35">
      <c r="A84" s="47"/>
      <c r="B84" s="7" t="s">
        <v>42</v>
      </c>
      <c r="C84" s="28">
        <f>RTD("fxbluelabs.excelrtd",,$C$1,CONCATENATE("bid",C81))</f>
        <v>0.98324999999999996</v>
      </c>
      <c r="D84" s="28">
        <f>RTD("fxbluelabs.excelrtd",,$C$1,CONCATENATE("bid",D81))</f>
        <v>0.68557000000000001</v>
      </c>
      <c r="E84" s="28">
        <f>RTD("fxbluelabs.excelrtd",,$C$1,CONCATENATE("bid",E81))</f>
        <v>79.811000000000007</v>
      </c>
      <c r="F84" s="28">
        <f>RTD("fxbluelabs.excelrtd",,$C$1,CONCATENATE("bid",F81))</f>
        <v>1.07961</v>
      </c>
      <c r="G84" s="28">
        <f>RTD("fxbluelabs.excelrtd",,$C$1,CONCATENATE("bid",G81))</f>
        <v>0.76944999999999997</v>
      </c>
      <c r="H84" s="28">
        <f>RTD("fxbluelabs.excelrtd",,$C$1,CONCATENATE("bid",H81))</f>
        <v>0.69721</v>
      </c>
      <c r="I84" s="28">
        <f>RTD("fxbluelabs.excelrtd",,$C$1,CONCATENATE("bid",I81))</f>
        <v>81.162999999999997</v>
      </c>
      <c r="J84" s="28">
        <f>RTD("fxbluelabs.excelrtd",,$C$1,CONCATENATE("bid",J81))</f>
        <v>116.40600000000001</v>
      </c>
      <c r="K84" s="28">
        <f>RTD("fxbluelabs.excelrtd",,$C$1,CONCATENATE("bid",K81))</f>
        <v>1.57047</v>
      </c>
      <c r="L84" s="28">
        <f>RTD("fxbluelabs.excelrtd",,$C$1,CONCATENATE("bid",L81))</f>
        <v>1.5442199999999999</v>
      </c>
      <c r="M84" s="28">
        <f>RTD("fxbluelabs.excelrtd",,$C$1,CONCATENATE("bid",M81))</f>
        <v>1.0767</v>
      </c>
      <c r="N84" s="28">
        <f>RTD("fxbluelabs.excelrtd",,$C$1,CONCATENATE("bid",N81))</f>
        <v>0.89073000000000002</v>
      </c>
      <c r="O84" s="28">
        <f>RTD("fxbluelabs.excelrtd",,$C$1,CONCATENATE("bid",O81))</f>
        <v>125.342</v>
      </c>
      <c r="P84" s="28">
        <f>RTD("fxbluelabs.excelrtd",,$C$1,CONCATENATE("bid",P81))</f>
        <v>1.6955499999999999</v>
      </c>
      <c r="Q84" s="28">
        <f>RTD("fxbluelabs.excelrtd",,$C$1,CONCATENATE("bid",Q81))</f>
        <v>1.2084299999999999</v>
      </c>
      <c r="R84" s="28">
        <f>RTD("fxbluelabs.excelrtd",,$C$1,CONCATENATE("bid",R81))</f>
        <v>1.7630399999999999</v>
      </c>
      <c r="S84" s="28">
        <f>RTD("fxbluelabs.excelrtd",,$C$1,CONCATENATE("bid",S81))</f>
        <v>1.7336</v>
      </c>
      <c r="T84" s="28">
        <f>RTD("fxbluelabs.excelrtd",,$C$1,CONCATENATE("bid",T81))</f>
        <v>1.20875</v>
      </c>
      <c r="U84" s="28">
        <f>RTD("fxbluelabs.excelrtd",,$C$1,CONCATENATE("bid",U81))</f>
        <v>140.714</v>
      </c>
      <c r="V84" s="28">
        <f>RTD("fxbluelabs.excelrtd",,$C$1,CONCATENATE("bid",V81))</f>
        <v>1.9034500000000001</v>
      </c>
      <c r="W84" s="28">
        <f>RTD("fxbluelabs.excelrtd",,$C$1,CONCATENATE("bid",W81))</f>
        <v>1.35663</v>
      </c>
      <c r="X84" s="28">
        <f>RTD("fxbluelabs.excelrtd",,$C$1,CONCATENATE("bid",X81))</f>
        <v>0.91066999999999998</v>
      </c>
      <c r="Y84" s="28">
        <f>RTD("fxbluelabs.excelrtd",,$C$1,CONCATENATE("bid",Y81))</f>
        <v>0.63495000000000001</v>
      </c>
      <c r="Z84" s="28">
        <f>RTD("fxbluelabs.excelrtd",,$C$1,CONCATENATE("bid",Z81))</f>
        <v>73.918000000000006</v>
      </c>
      <c r="AA84" s="28">
        <f>RTD("fxbluelabs.excelrtd",,$C$1,CONCATENATE("bid",AA81))</f>
        <v>0.71265999999999996</v>
      </c>
      <c r="AB84" s="28">
        <f>RTD("fxbluelabs.excelrtd",,$C$1,CONCATENATE("bid",AB81))</f>
        <v>1.27789</v>
      </c>
      <c r="AC84" s="28">
        <f>RTD("fxbluelabs.excelrtd",,$C$1,CONCATENATE("bid",AC81))</f>
        <v>0.89100999999999997</v>
      </c>
      <c r="AD84" s="29">
        <f>RTD("fxbluelabs.excelrtd",,$C$1,CONCATENATE("bid",AD81))</f>
        <v>103.723</v>
      </c>
      <c r="AE84" s="5">
        <v>25</v>
      </c>
      <c r="AF84" s="5">
        <v>3</v>
      </c>
    </row>
    <row r="85" spans="1:32" ht="13.15" thickBot="1" x14ac:dyDescent="0.4">
      <c r="A85" s="47"/>
      <c r="B85" s="8" t="s">
        <v>43</v>
      </c>
      <c r="C85" s="28">
        <f>RTD("fxbluelabs.excelrtd",,$C$1,CONCATENATE("@bh,",C81,",",$B$7,",Low,0"))</f>
        <v>0.98150000000000004</v>
      </c>
      <c r="D85" s="28">
        <f>RTD("fxbluelabs.excelrtd",,$C$1,CONCATENATE("@bh,",D81,",",$B$7,",Low,0"))</f>
        <v>0.68483000000000005</v>
      </c>
      <c r="E85" s="28">
        <f>RTD("fxbluelabs.excelrtd",,$C$1,CONCATENATE("@bh,",E81,",",$B$7,",Low,0"))</f>
        <v>79.7</v>
      </c>
      <c r="F85" s="28">
        <f>RTD("fxbluelabs.excelrtd",,$C$1,CONCATENATE("@bh,",F81,",",$B$7,",Low,0"))</f>
        <v>1.07866</v>
      </c>
      <c r="G85" s="28">
        <f>RTD("fxbluelabs.excelrtd",,$C$1,CONCATENATE("@bh,",G81,",",$B$7,",Low,0"))</f>
        <v>0.76820999999999995</v>
      </c>
      <c r="H85" s="28">
        <f>RTD("fxbluelabs.excelrtd",,$C$1,CONCATENATE("@bh,",H81,",",$B$7,",Low,0"))</f>
        <v>0.69715000000000005</v>
      </c>
      <c r="I85" s="28">
        <f>RTD("fxbluelabs.excelrtd",,$C$1,CONCATENATE("@bh,",I81,",",$B$7,",Low,0"))</f>
        <v>81.13</v>
      </c>
      <c r="J85" s="28">
        <f>RTD("fxbluelabs.excelrtd",,$C$1,CONCATENATE("@bh,",J81,",",$B$7,",Low,0"))</f>
        <v>116.34099999999999</v>
      </c>
      <c r="K85" s="28">
        <f>RTD("fxbluelabs.excelrtd",,$C$1,CONCATENATE("@bh,",K81,",",$B$7,",Low,0"))</f>
        <v>1.5703499999999999</v>
      </c>
      <c r="L85" s="28">
        <f>RTD("fxbluelabs.excelrtd",,$C$1,CONCATENATE("@bh,",L81,",",$B$7,",Low,0"))</f>
        <v>1.5423800000000001</v>
      </c>
      <c r="M85" s="28">
        <f>RTD("fxbluelabs.excelrtd",,$C$1,CONCATENATE("@bh,",M81,",",$B$7,",Low,0"))</f>
        <v>1.07629</v>
      </c>
      <c r="N85" s="28">
        <f>RTD("fxbluelabs.excelrtd",,$C$1,CONCATENATE("@bh,",N81,",",$B$7,",Low,0"))</f>
        <v>0.88975000000000004</v>
      </c>
      <c r="O85" s="28">
        <f>RTD("fxbluelabs.excelrtd",,$C$1,CONCATENATE("@bh,",O81,",",$B$7,",Low,0"))</f>
        <v>125.25</v>
      </c>
      <c r="P85" s="28">
        <f>RTD("fxbluelabs.excelrtd",,$C$1,CONCATENATE("@bh,",P81,",",$B$7,",Low,0"))</f>
        <v>1.6946399999999999</v>
      </c>
      <c r="Q85" s="28">
        <f>RTD("fxbluelabs.excelrtd",,$C$1,CONCATENATE("@bh,",Q81,",",$B$7,",Low,0"))</f>
        <v>1.2073700000000001</v>
      </c>
      <c r="R85" s="28">
        <f>RTD("fxbluelabs.excelrtd",,$C$1,CONCATENATE("@bh,",R81,",",$B$7,",Low,0"))</f>
        <v>1.76305</v>
      </c>
      <c r="S85" s="28">
        <f>RTD("fxbluelabs.excelrtd",,$C$1,CONCATENATE("@bh,",S81,",",$B$7,",Low,0"))</f>
        <v>1.73282</v>
      </c>
      <c r="T85" s="28">
        <f>RTD("fxbluelabs.excelrtd",,$C$1,CONCATENATE("@bh,",T81,",",$B$7,",Low,0"))</f>
        <v>1.20858</v>
      </c>
      <c r="U85" s="28">
        <f>RTD("fxbluelabs.excelrtd",,$C$1,CONCATENATE("@bh,",U81,",",$B$7,",Low,0"))</f>
        <v>140.66399999999999</v>
      </c>
      <c r="V85" s="28">
        <f>RTD("fxbluelabs.excelrtd",,$C$1,CONCATENATE("@bh,",V81,",",$B$7,",Low,0"))</f>
        <v>1.9034599999999999</v>
      </c>
      <c r="W85" s="28">
        <f>RTD("fxbluelabs.excelrtd",,$C$1,CONCATENATE("@bh,",W81,",",$B$7,",Low,0"))</f>
        <v>1.35612</v>
      </c>
      <c r="X85" s="28">
        <f>RTD("fxbluelabs.excelrtd",,$C$1,CONCATENATE("@bh,",X81,",",$B$7,",Low,0"))</f>
        <v>0.90961999999999998</v>
      </c>
      <c r="Y85" s="28">
        <f>RTD("fxbluelabs.excelrtd",,$C$1,CONCATENATE("@bh,",Y81,",",$B$7,",Low,0"))</f>
        <v>0.63463000000000003</v>
      </c>
      <c r="Z85" s="28">
        <f>RTD("fxbluelabs.excelrtd",,$C$1,CONCATENATE("@bh,",Z81,",",$B$7,",Low,0"))</f>
        <v>73.847999999999999</v>
      </c>
      <c r="AA85" s="28">
        <f>RTD("fxbluelabs.excelrtd",,$C$1,CONCATENATE("@bh,",AA81,",",$B$7,",Low,0"))</f>
        <v>0.71192999999999995</v>
      </c>
      <c r="AB85" s="28">
        <f>RTD("fxbluelabs.excelrtd",,$C$1,CONCATENATE("@bh,",AB81,",",$B$7,",Low,0"))</f>
        <v>1.2771999999999999</v>
      </c>
      <c r="AC85" s="28">
        <f>RTD("fxbluelabs.excelrtd",,$C$1,CONCATENATE("@bh,",AC81,",",$B$7,",Low,0"))</f>
        <v>0.89100000000000001</v>
      </c>
      <c r="AD85" s="28">
        <f>RTD("fxbluelabs.excelrtd",,$C$1,CONCATENATE("@bh,",AD81,",",$B$7,",Low,0"))</f>
        <v>103.70099999999999</v>
      </c>
      <c r="AE85" s="5">
        <v>40</v>
      </c>
      <c r="AF85" s="5">
        <v>4</v>
      </c>
    </row>
    <row r="86" spans="1:32" ht="13.15" thickBot="1" x14ac:dyDescent="0.4">
      <c r="A86" s="47"/>
      <c r="B86" s="9" t="s">
        <v>44</v>
      </c>
      <c r="C86" s="10">
        <f>(C83-C84)*10000</f>
        <v>1.2000000000000899</v>
      </c>
      <c r="D86" s="10">
        <f t="shared" ref="D86" si="65">(D83-D84)*10000</f>
        <v>0.90000000000034497</v>
      </c>
      <c r="E86" s="10">
        <f>(E83-E84)*100</f>
        <v>0.39999999999906777</v>
      </c>
      <c r="F86" s="10">
        <f t="shared" ref="F86:H86" si="66">(F83-F84)*10000</f>
        <v>0.70000000000014495</v>
      </c>
      <c r="G86" s="10">
        <f t="shared" si="66"/>
        <v>0.20000000000020002</v>
      </c>
      <c r="H86" s="10">
        <f t="shared" si="66"/>
        <v>1.100000000000545</v>
      </c>
      <c r="I86" s="10">
        <f>(I83-I84)*100</f>
        <v>0.80000000000097771</v>
      </c>
      <c r="J86" s="10">
        <f>(J83-J84)*100</f>
        <v>0.90000000000003411</v>
      </c>
      <c r="K86" s="10">
        <f t="shared" ref="K86:N86" si="67">(K83-K84)*10000</f>
        <v>0.79999999999857963</v>
      </c>
      <c r="L86" s="10">
        <f t="shared" si="67"/>
        <v>1.100000000000545</v>
      </c>
      <c r="M86" s="10">
        <f t="shared" si="67"/>
        <v>0.50000000000105516</v>
      </c>
      <c r="N86" s="10">
        <f t="shared" si="67"/>
        <v>0.39999999999928981</v>
      </c>
      <c r="O86" s="10">
        <f>(O83-O84)*100</f>
        <v>0.49999999999954525</v>
      </c>
      <c r="P86" s="10">
        <f t="shared" ref="P86:T86" si="68">(P83-P84)*10000</f>
        <v>1.2000000000012001</v>
      </c>
      <c r="Q86" s="10">
        <f t="shared" si="68"/>
        <v>0.20000000000131024</v>
      </c>
      <c r="R86" s="10">
        <f t="shared" si="68"/>
        <v>2.20000000000109</v>
      </c>
      <c r="S86" s="10">
        <f t="shared" si="68"/>
        <v>1.9999999999997797</v>
      </c>
      <c r="T86" s="10">
        <f t="shared" si="68"/>
        <v>1.4000000000002899</v>
      </c>
      <c r="U86" s="10">
        <f>(U83-U84)*100</f>
        <v>1.2000000000000455</v>
      </c>
      <c r="V86" s="10">
        <f t="shared" ref="V86:Y86" si="69">(V83-V84)*10000</f>
        <v>2.7999999999983594</v>
      </c>
      <c r="W86" s="10">
        <f t="shared" si="69"/>
        <v>0.89999999999923475</v>
      </c>
      <c r="X86" s="10">
        <f t="shared" si="69"/>
        <v>1.6000000000004899</v>
      </c>
      <c r="Y86" s="10">
        <f t="shared" si="69"/>
        <v>1.4000000000002899</v>
      </c>
      <c r="Z86" s="10">
        <f>(Z83-Z84)*100</f>
        <v>0.99999999999909051</v>
      </c>
      <c r="AA86" s="10">
        <f t="shared" ref="AA86:AC86" si="70">(AA83-AA84)*10000</f>
        <v>0.40000000000040004</v>
      </c>
      <c r="AB86" s="10">
        <f t="shared" si="70"/>
        <v>0.50000000000105516</v>
      </c>
      <c r="AC86" s="10">
        <f t="shared" si="70"/>
        <v>0.40000000000040004</v>
      </c>
      <c r="AD86" s="11">
        <f>(AD83-AD84)*100</f>
        <v>0.19999999999953388</v>
      </c>
      <c r="AE86" s="5">
        <v>50</v>
      </c>
      <c r="AF86" s="5">
        <v>5</v>
      </c>
    </row>
    <row r="87" spans="1:32" ht="13.15" thickBot="1" x14ac:dyDescent="0.4">
      <c r="A87" s="47"/>
      <c r="B87" s="3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2"/>
      <c r="AE87" s="5">
        <v>60</v>
      </c>
      <c r="AF87" s="5">
        <v>6</v>
      </c>
    </row>
    <row r="88" spans="1:32" x14ac:dyDescent="0.35">
      <c r="A88" s="47"/>
      <c r="B88" s="12" t="s">
        <v>45</v>
      </c>
      <c r="C88" s="13">
        <f>($C$82:$AD$82-$C$85:$AD$85)*10000</f>
        <v>17.300000000000093</v>
      </c>
      <c r="D88" s="13">
        <f t="shared" ref="D88:AC88" si="71">($C$82:$AD$82-$C$85:$AD$85)*10000</f>
        <v>7.1999999999994291</v>
      </c>
      <c r="E88" s="13">
        <f>($C$82:$AD$82-$C$85:$AD$85)*100</f>
        <v>1.5999999999991132</v>
      </c>
      <c r="F88" s="13">
        <f t="shared" si="71"/>
        <v>9.7999999999998089</v>
      </c>
      <c r="G88" s="13">
        <f t="shared" si="71"/>
        <v>12.100000000000444</v>
      </c>
      <c r="H88" s="13">
        <f t="shared" si="71"/>
        <v>0.99999999999988987</v>
      </c>
      <c r="I88" s="13">
        <f>($C$82:$AD$82-$C$85:$AD$85)*100</f>
        <v>9.9000000000003752</v>
      </c>
      <c r="J88" s="13">
        <f>($C$82:$AD$82-$C$85:$AD$85)*100</f>
        <v>7.1000000000012164</v>
      </c>
      <c r="K88" s="13">
        <f t="shared" si="71"/>
        <v>14.700000000000824</v>
      </c>
      <c r="L88" s="13">
        <f t="shared" si="71"/>
        <v>19.599999999999618</v>
      </c>
      <c r="M88" s="13">
        <f t="shared" si="71"/>
        <v>1242717.1000000001</v>
      </c>
      <c r="N88" s="13">
        <f t="shared" si="71"/>
        <v>8733</v>
      </c>
      <c r="O88" s="13">
        <f>($C$82:$AD$82-$C$85:$AD$85)*100</f>
        <v>-2149.5000000000005</v>
      </c>
      <c r="P88" s="13">
        <f t="shared" si="71"/>
        <v>17.700000000000493</v>
      </c>
      <c r="Q88" s="13">
        <f t="shared" si="71"/>
        <v>10.599999999998388</v>
      </c>
      <c r="R88" s="13">
        <f t="shared" si="71"/>
        <v>8.799999999999919</v>
      </c>
      <c r="S88" s="13">
        <f t="shared" si="71"/>
        <v>330.59999999999866</v>
      </c>
      <c r="T88" s="13">
        <f t="shared" si="71"/>
        <v>13.099999999999223</v>
      </c>
      <c r="U88" s="13">
        <f>($C$82:$AD$82-$C$85:$AD$85)*100</f>
        <v>13.800000000000523</v>
      </c>
      <c r="V88" s="13">
        <f t="shared" si="71"/>
        <v>-1691.4999999999991</v>
      </c>
      <c r="W88" s="13">
        <f t="shared" si="71"/>
        <v>3786.4999999999991</v>
      </c>
      <c r="X88" s="13">
        <f t="shared" si="71"/>
        <v>10.400000000000409</v>
      </c>
      <c r="Y88" s="13">
        <f t="shared" si="71"/>
        <v>5.4999999999993943</v>
      </c>
      <c r="Z88" s="13">
        <f>($C$82:$AD$82-$C$85:$AD$85)*100</f>
        <v>7.2000000000002728</v>
      </c>
      <c r="AA88" s="13">
        <f t="shared" si="71"/>
        <v>7.7000000000004842</v>
      </c>
      <c r="AB88" s="13">
        <f t="shared" si="71"/>
        <v>12.400000000001299</v>
      </c>
      <c r="AC88" s="13">
        <f t="shared" si="71"/>
        <v>6.5000000000003944</v>
      </c>
      <c r="AD88" s="13">
        <f>($C$82:$AD$82-$C$85:$AD$85)*100</f>
        <v>-10249.110999999999</v>
      </c>
      <c r="AE88" s="5">
        <v>75</v>
      </c>
      <c r="AF88" s="5">
        <v>7</v>
      </c>
    </row>
    <row r="89" spans="1:32" ht="14.65" thickBot="1" x14ac:dyDescent="0.4">
      <c r="A89" s="47"/>
      <c r="B89" s="14" t="s">
        <v>46</v>
      </c>
      <c r="C89" s="15">
        <f>($C84:$AD84-$C85:$AD85)/$C88:$AD88*10000</f>
        <v>1.0115606936415658</v>
      </c>
      <c r="D89" s="15">
        <f>($C84:$AD84-$C85:$AD85)/$C88:$AD88*10000</f>
        <v>1.0277777777778077</v>
      </c>
      <c r="E89" s="15">
        <f>($C84:$AD84-$C85:$AD85)/$C88:$AD88*100</f>
        <v>6.9375000000041087</v>
      </c>
      <c r="F89" s="15">
        <f>($C84:$AD84-$C85:$AD85)/$C88:$AD88*10000</f>
        <v>0.96938775510206632</v>
      </c>
      <c r="G89" s="15">
        <f>($C84:$AD84-$C85:$AD85)/$C88:$AD88*10000</f>
        <v>1.0247933884297302</v>
      </c>
      <c r="H89" s="15">
        <f>($C84:$AD84-$C85:$AD85)/$C88:$AD88*10000</f>
        <v>0.59999999999955589</v>
      </c>
      <c r="I89" s="15">
        <f>($C84:$AD84-$C85:$AD85)/$C88:$AD88*100</f>
        <v>0.33333333333333337</v>
      </c>
      <c r="J89" s="15">
        <f>($C84:$AD84-$C85:$AD85)/$C88:$AD88*100</f>
        <v>0.91549295774649009</v>
      </c>
      <c r="K89" s="15">
        <f t="shared" ref="K89:N89" si="72">($C84:$AD84-$C85:$AD85)/$C88:$AD88*10000</f>
        <v>8.1632653061301561E-2</v>
      </c>
      <c r="L89" s="15">
        <f t="shared" si="72"/>
        <v>0.93877551020401928</v>
      </c>
      <c r="M89" s="15">
        <f t="shared" si="72"/>
        <v>3.2992223250168637E-6</v>
      </c>
      <c r="N89" s="15">
        <f t="shared" si="72"/>
        <v>1.1221802358868441E-3</v>
      </c>
      <c r="O89" s="15">
        <f>($C84:$AD84-$C85:$AD85)/$C88:$AD88*100</f>
        <v>-4.2800651314258541E-3</v>
      </c>
      <c r="P89" s="15">
        <f t="shared" ref="P89:T89" si="73">($C84:$AD84-$C85:$AD85)/$C88:$AD88*10000</f>
        <v>0.51412429378527746</v>
      </c>
      <c r="Q89" s="15">
        <f t="shared" si="73"/>
        <v>1</v>
      </c>
      <c r="R89" s="15">
        <f t="shared" si="73"/>
        <v>-1.1363636363710914E-2</v>
      </c>
      <c r="S89" s="15">
        <f t="shared" si="73"/>
        <v>2.3593466424682581E-2</v>
      </c>
      <c r="T89" s="15">
        <f t="shared" si="73"/>
        <v>0.12977099236642256</v>
      </c>
      <c r="U89" s="15">
        <f>($C84:$AD84-$C85:$AD85)/$C88:$AD88*100</f>
        <v>0.36231884057977881</v>
      </c>
      <c r="V89" s="15">
        <f t="shared" ref="V89:Y89" si="74">($C84:$AD84-$C85:$AD85)/$C88:$AD88*10000</f>
        <v>5.9119125036024077E-5</v>
      </c>
      <c r="W89" s="15">
        <f t="shared" si="74"/>
        <v>1.346890268057601E-3</v>
      </c>
      <c r="X89" s="15">
        <f t="shared" si="74"/>
        <v>1.0096153846153406</v>
      </c>
      <c r="Y89" s="15">
        <f t="shared" si="74"/>
        <v>0.5818181818182222</v>
      </c>
      <c r="Z89" s="15">
        <f>($C84:$AD84-$C85:$AD85)/$C88:$AD88*100</f>
        <v>0.97222222222228794</v>
      </c>
      <c r="AA89" s="15">
        <f t="shared" ref="AA89:AD89" si="75">($C84:$AD84-$C85:$AD85)/$C88:$AD88*10000</f>
        <v>0.9480519480518993</v>
      </c>
      <c r="AB89" s="15">
        <f t="shared" si="75"/>
        <v>0.55645161290323164</v>
      </c>
      <c r="AC89" s="15">
        <f t="shared" si="75"/>
        <v>1.5384615384544435E-2</v>
      </c>
      <c r="AD89" s="16">
        <f t="shared" si="75"/>
        <v>-2.1465276354218014E-2</v>
      </c>
      <c r="AE89" s="5">
        <v>90</v>
      </c>
      <c r="AF89" s="5">
        <v>8</v>
      </c>
    </row>
    <row r="90" spans="1:32" ht="13.15" thickBot="1" x14ac:dyDescent="0.4">
      <c r="A90" s="47"/>
      <c r="B90" s="33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2"/>
      <c r="AE90" s="5">
        <v>97</v>
      </c>
      <c r="AF90" s="5">
        <v>9</v>
      </c>
    </row>
    <row r="91" spans="1:32" x14ac:dyDescent="0.35">
      <c r="A91" s="47"/>
      <c r="B91" s="17" t="s">
        <v>47</v>
      </c>
      <c r="C91" s="17" t="str">
        <f>LEFT(C81,3)</f>
        <v>AUD</v>
      </c>
      <c r="D91" s="17" t="str">
        <f t="shared" ref="D91:AD91" si="76">LEFT(D81,3)</f>
        <v>AUD</v>
      </c>
      <c r="E91" s="17" t="str">
        <f t="shared" si="76"/>
        <v>AUD</v>
      </c>
      <c r="F91" s="17" t="str">
        <f t="shared" si="76"/>
        <v>AUD</v>
      </c>
      <c r="G91" s="17" t="str">
        <f t="shared" si="76"/>
        <v>AUD</v>
      </c>
      <c r="H91" s="17" t="str">
        <f t="shared" si="76"/>
        <v>CAD</v>
      </c>
      <c r="I91" s="17" t="str">
        <f t="shared" si="76"/>
        <v>CAD</v>
      </c>
      <c r="J91" s="17" t="str">
        <f t="shared" si="76"/>
        <v>CHF</v>
      </c>
      <c r="K91" s="17" t="str">
        <f t="shared" si="76"/>
        <v>EUR</v>
      </c>
      <c r="L91" s="17" t="str">
        <f t="shared" si="76"/>
        <v>EUR</v>
      </c>
      <c r="M91" s="17" t="str">
        <f t="shared" si="76"/>
        <v>EUR</v>
      </c>
      <c r="N91" s="17" t="str">
        <f t="shared" si="76"/>
        <v>EUR</v>
      </c>
      <c r="O91" s="17" t="str">
        <f t="shared" si="76"/>
        <v>EUR</v>
      </c>
      <c r="P91" s="17" t="str">
        <f t="shared" si="76"/>
        <v>EUR</v>
      </c>
      <c r="Q91" s="17" t="str">
        <f t="shared" si="76"/>
        <v>EUR</v>
      </c>
      <c r="R91" s="17" t="str">
        <f t="shared" si="76"/>
        <v>GBP</v>
      </c>
      <c r="S91" s="17" t="str">
        <f t="shared" si="76"/>
        <v>GBP</v>
      </c>
      <c r="T91" s="17" t="str">
        <f t="shared" si="76"/>
        <v>GBP</v>
      </c>
      <c r="U91" s="17" t="str">
        <f t="shared" si="76"/>
        <v>GBP</v>
      </c>
      <c r="V91" s="17" t="str">
        <f t="shared" si="76"/>
        <v>GBP</v>
      </c>
      <c r="W91" s="17" t="str">
        <f t="shared" si="76"/>
        <v>GBP</v>
      </c>
      <c r="X91" s="17" t="str">
        <f t="shared" si="76"/>
        <v>NZD</v>
      </c>
      <c r="Y91" s="17" t="str">
        <f t="shared" si="76"/>
        <v>NZD</v>
      </c>
      <c r="Z91" s="17" t="str">
        <f t="shared" si="76"/>
        <v>NZD</v>
      </c>
      <c r="AA91" s="17" t="str">
        <f t="shared" si="76"/>
        <v>NZD</v>
      </c>
      <c r="AB91" s="17" t="str">
        <f t="shared" si="76"/>
        <v>USD</v>
      </c>
      <c r="AC91" s="17" t="str">
        <f t="shared" si="76"/>
        <v>USD</v>
      </c>
      <c r="AD91" s="34" t="str">
        <f t="shared" si="76"/>
        <v>USD</v>
      </c>
    </row>
    <row r="92" spans="1:32" x14ac:dyDescent="0.35">
      <c r="A92" s="47"/>
      <c r="B92" s="18"/>
      <c r="C92" s="19">
        <f t="shared" ref="C92:J92" si="77">LOOKUP(100*C89,$AE81:$AE90,$AF81:$AF90)</f>
        <v>9</v>
      </c>
      <c r="D92" s="19">
        <f t="shared" si="77"/>
        <v>9</v>
      </c>
      <c r="E92" s="19">
        <f t="shared" si="77"/>
        <v>9</v>
      </c>
      <c r="F92" s="19">
        <f t="shared" si="77"/>
        <v>8</v>
      </c>
      <c r="G92" s="19">
        <f t="shared" si="77"/>
        <v>9</v>
      </c>
      <c r="H92" s="19">
        <f t="shared" si="77"/>
        <v>5</v>
      </c>
      <c r="I92" s="19">
        <f t="shared" si="77"/>
        <v>3</v>
      </c>
      <c r="J92" s="19">
        <f t="shared" si="77"/>
        <v>8</v>
      </c>
      <c r="K92" s="19">
        <f t="shared" ref="K92:AD92" si="78">LOOKUP(100*K89,$AE81:$AE90,$AF81:$AF90)</f>
        <v>1</v>
      </c>
      <c r="L92" s="19">
        <f t="shared" si="78"/>
        <v>8</v>
      </c>
      <c r="M92" s="19">
        <f t="shared" si="78"/>
        <v>0</v>
      </c>
      <c r="N92" s="19">
        <f t="shared" si="78"/>
        <v>0</v>
      </c>
      <c r="O92" s="19" t="e">
        <f t="shared" si="78"/>
        <v>#N/A</v>
      </c>
      <c r="P92" s="19">
        <f t="shared" si="78"/>
        <v>5</v>
      </c>
      <c r="Q92" s="19">
        <f t="shared" si="78"/>
        <v>9</v>
      </c>
      <c r="R92" s="19" t="e">
        <f t="shared" si="78"/>
        <v>#N/A</v>
      </c>
      <c r="S92" s="19">
        <f t="shared" si="78"/>
        <v>0</v>
      </c>
      <c r="T92" s="19">
        <f t="shared" si="78"/>
        <v>2</v>
      </c>
      <c r="U92" s="19">
        <f t="shared" si="78"/>
        <v>3</v>
      </c>
      <c r="V92" s="19">
        <f t="shared" si="78"/>
        <v>0</v>
      </c>
      <c r="W92" s="19">
        <f t="shared" si="78"/>
        <v>0</v>
      </c>
      <c r="X92" s="19">
        <f t="shared" si="78"/>
        <v>9</v>
      </c>
      <c r="Y92" s="19">
        <f t="shared" si="78"/>
        <v>5</v>
      </c>
      <c r="Z92" s="19">
        <f t="shared" si="78"/>
        <v>9</v>
      </c>
      <c r="AA92" s="19">
        <f t="shared" si="78"/>
        <v>8</v>
      </c>
      <c r="AB92" s="19">
        <f t="shared" si="78"/>
        <v>5</v>
      </c>
      <c r="AC92" s="19">
        <f t="shared" si="78"/>
        <v>0</v>
      </c>
      <c r="AD92" s="35" t="e">
        <f t="shared" si="78"/>
        <v>#N/A</v>
      </c>
      <c r="AE92" s="1"/>
      <c r="AF92" s="1"/>
    </row>
    <row r="93" spans="1:32" x14ac:dyDescent="0.35">
      <c r="A93" s="47"/>
      <c r="B93" s="18" t="s">
        <v>48</v>
      </c>
      <c r="C93" s="18" t="str">
        <f>RIGHT(C81,3)</f>
        <v>CAD</v>
      </c>
      <c r="D93" s="18" t="str">
        <f t="shared" ref="D93:AD93" si="79">RIGHT(D81,3)</f>
        <v>CHF</v>
      </c>
      <c r="E93" s="18" t="str">
        <f t="shared" si="79"/>
        <v>JPY</v>
      </c>
      <c r="F93" s="18" t="str">
        <f t="shared" si="79"/>
        <v>NZD</v>
      </c>
      <c r="G93" s="18" t="str">
        <f t="shared" si="79"/>
        <v>USD</v>
      </c>
      <c r="H93" s="18" t="str">
        <f t="shared" si="79"/>
        <v>CHF</v>
      </c>
      <c r="I93" s="18" t="str">
        <f t="shared" si="79"/>
        <v>JPY</v>
      </c>
      <c r="J93" s="18" t="str">
        <f t="shared" si="79"/>
        <v>JPY</v>
      </c>
      <c r="K93" s="18" t="str">
        <f t="shared" si="79"/>
        <v>AUD</v>
      </c>
      <c r="L93" s="18" t="str">
        <f t="shared" si="79"/>
        <v>CAD</v>
      </c>
      <c r="M93" s="18" t="str">
        <f t="shared" si="79"/>
        <v>CHF</v>
      </c>
      <c r="N93" s="18" t="str">
        <f t="shared" si="79"/>
        <v>GBP</v>
      </c>
      <c r="O93" s="18" t="str">
        <f t="shared" si="79"/>
        <v>JPY</v>
      </c>
      <c r="P93" s="18" t="str">
        <f t="shared" si="79"/>
        <v>NZD</v>
      </c>
      <c r="Q93" s="18" t="str">
        <f t="shared" si="79"/>
        <v>USD</v>
      </c>
      <c r="R93" s="18" t="str">
        <f t="shared" si="79"/>
        <v>AUD</v>
      </c>
      <c r="S93" s="18" t="str">
        <f t="shared" si="79"/>
        <v>CAD</v>
      </c>
      <c r="T93" s="18" t="str">
        <f t="shared" si="79"/>
        <v>CHF</v>
      </c>
      <c r="U93" s="18" t="str">
        <f t="shared" si="79"/>
        <v>JPY</v>
      </c>
      <c r="V93" s="18" t="str">
        <f t="shared" si="79"/>
        <v>NZD</v>
      </c>
      <c r="W93" s="18" t="str">
        <f t="shared" si="79"/>
        <v>USD</v>
      </c>
      <c r="X93" s="18" t="str">
        <f t="shared" si="79"/>
        <v>CAD</v>
      </c>
      <c r="Y93" s="18" t="str">
        <f t="shared" si="79"/>
        <v>CHF</v>
      </c>
      <c r="Z93" s="18" t="str">
        <f t="shared" si="79"/>
        <v>JPY</v>
      </c>
      <c r="AA93" s="18" t="str">
        <f t="shared" si="79"/>
        <v>USD</v>
      </c>
      <c r="AB93" s="18" t="str">
        <f t="shared" si="79"/>
        <v>CAD</v>
      </c>
      <c r="AC93" s="18" t="str">
        <f t="shared" si="79"/>
        <v>CHF</v>
      </c>
      <c r="AD93" s="36" t="str">
        <f t="shared" si="79"/>
        <v>JPY</v>
      </c>
      <c r="AE93" s="1"/>
      <c r="AF93" s="1"/>
    </row>
    <row r="94" spans="1:32" ht="13.15" thickBot="1" x14ac:dyDescent="0.4">
      <c r="A94" s="48"/>
      <c r="B94" s="20"/>
      <c r="C94" s="21">
        <f t="shared" ref="C94:AD94" si="80">9-C92</f>
        <v>0</v>
      </c>
      <c r="D94" s="22">
        <f t="shared" si="80"/>
        <v>0</v>
      </c>
      <c r="E94" s="22">
        <f t="shared" si="80"/>
        <v>0</v>
      </c>
      <c r="F94" s="22">
        <f t="shared" si="80"/>
        <v>1</v>
      </c>
      <c r="G94" s="22">
        <f t="shared" si="80"/>
        <v>0</v>
      </c>
      <c r="H94" s="22">
        <f t="shared" si="80"/>
        <v>4</v>
      </c>
      <c r="I94" s="22">
        <f t="shared" si="80"/>
        <v>6</v>
      </c>
      <c r="J94" s="22">
        <f t="shared" si="80"/>
        <v>1</v>
      </c>
      <c r="K94" s="22">
        <f t="shared" si="80"/>
        <v>8</v>
      </c>
      <c r="L94" s="22">
        <f t="shared" si="80"/>
        <v>1</v>
      </c>
      <c r="M94" s="22">
        <f t="shared" si="80"/>
        <v>9</v>
      </c>
      <c r="N94" s="22">
        <f t="shared" si="80"/>
        <v>9</v>
      </c>
      <c r="O94" s="22" t="e">
        <f t="shared" si="80"/>
        <v>#N/A</v>
      </c>
      <c r="P94" s="22">
        <f t="shared" si="80"/>
        <v>4</v>
      </c>
      <c r="Q94" s="22">
        <f t="shared" si="80"/>
        <v>0</v>
      </c>
      <c r="R94" s="22" t="e">
        <f t="shared" si="80"/>
        <v>#N/A</v>
      </c>
      <c r="S94" s="22">
        <f t="shared" si="80"/>
        <v>9</v>
      </c>
      <c r="T94" s="22">
        <f t="shared" si="80"/>
        <v>7</v>
      </c>
      <c r="U94" s="22">
        <f t="shared" si="80"/>
        <v>6</v>
      </c>
      <c r="V94" s="22">
        <f t="shared" si="80"/>
        <v>9</v>
      </c>
      <c r="W94" s="22">
        <f t="shared" si="80"/>
        <v>9</v>
      </c>
      <c r="X94" s="22">
        <f t="shared" si="80"/>
        <v>0</v>
      </c>
      <c r="Y94" s="22">
        <f t="shared" si="80"/>
        <v>4</v>
      </c>
      <c r="Z94" s="22">
        <f t="shared" si="80"/>
        <v>0</v>
      </c>
      <c r="AA94" s="22">
        <f t="shared" si="80"/>
        <v>1</v>
      </c>
      <c r="AB94" s="22">
        <f t="shared" si="80"/>
        <v>4</v>
      </c>
      <c r="AC94" s="22">
        <f t="shared" si="80"/>
        <v>9</v>
      </c>
      <c r="AD94" s="23" t="e">
        <f t="shared" si="80"/>
        <v>#N/A</v>
      </c>
      <c r="AE94" s="1"/>
      <c r="AF94" s="1"/>
    </row>
    <row r="96" spans="1:32" ht="13.15" thickBot="1" x14ac:dyDescent="0.4"/>
    <row r="97" spans="1:32" ht="13.5" thickBot="1" x14ac:dyDescent="0.4">
      <c r="A97" s="46" t="s">
        <v>30</v>
      </c>
      <c r="B97" s="24" t="s">
        <v>39</v>
      </c>
      <c r="C97" s="2" t="s">
        <v>19</v>
      </c>
      <c r="D97" s="3" t="s">
        <v>18</v>
      </c>
      <c r="E97" s="3" t="s">
        <v>20</v>
      </c>
      <c r="F97" s="3" t="s">
        <v>17</v>
      </c>
      <c r="G97" s="3" t="s">
        <v>16</v>
      </c>
      <c r="H97" s="3" t="s">
        <v>22</v>
      </c>
      <c r="I97" s="3" t="s">
        <v>21</v>
      </c>
      <c r="J97" s="3" t="s">
        <v>27</v>
      </c>
      <c r="K97" s="3" t="s">
        <v>3</v>
      </c>
      <c r="L97" s="3" t="s">
        <v>4</v>
      </c>
      <c r="M97" s="3" t="s">
        <v>6</v>
      </c>
      <c r="N97" s="3" t="s">
        <v>1</v>
      </c>
      <c r="O97" s="3" t="s">
        <v>2</v>
      </c>
      <c r="P97" s="3" t="s">
        <v>5</v>
      </c>
      <c r="Q97" s="3" t="s">
        <v>0</v>
      </c>
      <c r="R97" s="3" t="s">
        <v>14</v>
      </c>
      <c r="S97" s="3" t="s">
        <v>11</v>
      </c>
      <c r="T97" s="3" t="s">
        <v>15</v>
      </c>
      <c r="U97" s="3" t="s">
        <v>12</v>
      </c>
      <c r="V97" s="3" t="s">
        <v>13</v>
      </c>
      <c r="W97" s="3" t="s">
        <v>10</v>
      </c>
      <c r="X97" s="3" t="s">
        <v>25</v>
      </c>
      <c r="Y97" s="3" t="s">
        <v>24</v>
      </c>
      <c r="Z97" s="3" t="s">
        <v>23</v>
      </c>
      <c r="AA97" s="3" t="s">
        <v>26</v>
      </c>
      <c r="AB97" s="3" t="s">
        <v>8</v>
      </c>
      <c r="AC97" s="3" t="s">
        <v>9</v>
      </c>
      <c r="AD97" s="4" t="s">
        <v>7</v>
      </c>
      <c r="AE97" s="5">
        <v>0</v>
      </c>
      <c r="AF97" s="5">
        <v>0</v>
      </c>
    </row>
    <row r="98" spans="1:32" x14ac:dyDescent="0.35">
      <c r="A98" s="47"/>
      <c r="B98" s="6" t="s">
        <v>40</v>
      </c>
      <c r="C98" s="28">
        <f>RTD("fxbluelabs.excelrtd",,$C$1,CONCATENATE("@bh,",C97,",",$B$8,",High,0"))</f>
        <v>0.98336000000000001</v>
      </c>
      <c r="D98" s="28">
        <f>RTD("fxbluelabs.excelrtd",,$C$1,CONCATENATE("@bh,",D97,",",$B$8,",High,0"))</f>
        <v>0.68689</v>
      </c>
      <c r="E98" s="28">
        <f>RTD("fxbluelabs.excelrtd",,$C$1,CONCATENATE("@bh,",E97,",",$B$8,",High,0"))</f>
        <v>80.067999999999998</v>
      </c>
      <c r="F98" s="28">
        <f>RTD("fxbluelabs.excelrtd",,$C$1,CONCATENATE("@bh,",F97,",",$B$8,",High,0"))</f>
        <v>1.0806199999999999</v>
      </c>
      <c r="G98" s="28">
        <f>RTD("fxbluelabs.excelrtd",,$C$1,CONCATENATE("@bh,",G97,",",$B$8,",High,0"))</f>
        <v>0.77105999999999997</v>
      </c>
      <c r="H98" s="28">
        <f>RTD("fxbluelabs.excelrtd",,$C$1,CONCATENATE("@bh,",H97,",",$B$8,",High,0"))</f>
        <v>0.69999</v>
      </c>
      <c r="I98" s="28">
        <f>RTD("fxbluelabs.excelrtd",,$C$1,CONCATENATE("@bh,",I97,",",$B$8,",High,0"))</f>
        <v>81.596000000000004</v>
      </c>
      <c r="J98" s="28">
        <f>RTD("fxbluelabs.excelrtd",,$C$1,CONCATENATE("@bh,",J97,",",$B$8,",High,0"))</f>
        <v>116.59</v>
      </c>
      <c r="K98" s="28">
        <f>RTD("fxbluelabs.excelrtd",,$C$1,CONCATENATE("@bh,",K97,",",$B$8,",High,0"))</f>
        <v>1.57182</v>
      </c>
      <c r="L98" s="28">
        <f>RTD("fxbluelabs.excelrtd",,$C$1,CONCATENATE("@bh,",L97,",",$B$8,",High,0"))</f>
        <v>1.54434</v>
      </c>
      <c r="M98" s="28">
        <f>RTD("fxbluelabs.excelrtd",,$C$1,CONCATENATE("@bh,",M97,",",$B$8,",High,0"))</f>
        <v>1.0770599999999999</v>
      </c>
      <c r="N98" s="28">
        <f>RTD("fxbluelabs.excelrtd",,$C$1,CONCATENATE("@bh,",N97,",",$B$8,",High,0"))</f>
        <v>0.89083000000000001</v>
      </c>
      <c r="O98" s="28">
        <f>RTD("fxbluelabs.excelrtd",,$C$1,CONCATENATE("@bh,",O97,",",$B$8,",High,0"))</f>
        <v>125.489</v>
      </c>
      <c r="P98" s="28">
        <f>RTD("fxbluelabs.excelrtd",,$C$1,CONCATENATE("@bh,",P97,",",$B$8,",High,0"))</f>
        <v>1.69641</v>
      </c>
      <c r="Q98" s="28">
        <f>RTD("fxbluelabs.excelrtd",,$C$1,CONCATENATE("@bh,",Q97,",",$B$8,",High,0"))</f>
        <v>1.20865</v>
      </c>
      <c r="R98" s="28">
        <f>RTD("fxbluelabs.excelrtd",,$C$1,CONCATENATE("@bh,",R97,",",$B$8,",High,0"))</f>
        <v>1.76702</v>
      </c>
      <c r="S98" s="28">
        <f>RTD("fxbluelabs.excelrtd",,$C$1,CONCATENATE("@bh,",S97,",",$B$8,",High,0"))</f>
        <v>1.7347699999999999</v>
      </c>
      <c r="T98" s="28">
        <f>RTD("fxbluelabs.excelrtd",,$C$1,CONCATENATE("@bh,",T97,",",$B$8,",High,0"))</f>
        <v>1.2115199999999999</v>
      </c>
      <c r="U98" s="28">
        <f>RTD("fxbluelabs.excelrtd",,$C$1,CONCATENATE("@bh,",U97,",",$B$8,",High,0"))</f>
        <v>141.19499999999999</v>
      </c>
      <c r="V98" s="28">
        <f>RTD("fxbluelabs.excelrtd",,$C$1,CONCATENATE("@bh,",V97,",",$B$8,",High,0"))</f>
        <v>1.9069499999999999</v>
      </c>
      <c r="W98" s="28">
        <f>RTD("fxbluelabs.excelrtd",,$C$1,CONCATENATE("@bh,",W97,",",$B$8,",High,0"))</f>
        <v>1.35982</v>
      </c>
      <c r="X98" s="28">
        <f>RTD("fxbluelabs.excelrtd",,$C$1,CONCATENATE("@bh,",X97,",",$B$8,",High,0"))</f>
        <v>0.91066999999999998</v>
      </c>
      <c r="Y98" s="28">
        <f>RTD("fxbluelabs.excelrtd",,$C$1,CONCATENATE("@bh,",Y97,",",$B$8,",High,0"))</f>
        <v>0.63600000000000001</v>
      </c>
      <c r="Z98" s="28">
        <f>RTD("fxbluelabs.excelrtd",,$C$1,CONCATENATE("@bh,",Z97,",",$B$8,",High,0"))</f>
        <v>74.143000000000001</v>
      </c>
      <c r="AA98" s="28">
        <f>RTD("fxbluelabs.excelrtd",,$C$1,CONCATENATE("@bh,",AA97,",",$B$8,",High,0"))</f>
        <v>0.71396999999999999</v>
      </c>
      <c r="AB98" s="28">
        <f>RTD("fxbluelabs.excelrtd",,$C$1,CONCATENATE("@bh,",AB97,",",$B$8,",High,0"))</f>
        <v>1.2784599999999999</v>
      </c>
      <c r="AC98" s="28">
        <f>RTD("fxbluelabs.excelrtd",,$C$1,CONCATENATE("@bh,",AC97,",",$B$8,",High,0"))</f>
        <v>0.89259999999999995</v>
      </c>
      <c r="AD98" s="28">
        <f>RTD("fxbluelabs.excelrtd",,$C$1,CONCATENATE("@bh,",AD97,",",$B$8,",High,0"))</f>
        <v>103.93</v>
      </c>
      <c r="AE98" s="5">
        <v>3</v>
      </c>
      <c r="AF98" s="5">
        <v>1</v>
      </c>
    </row>
    <row r="99" spans="1:32" x14ac:dyDescent="0.35">
      <c r="A99" s="47"/>
      <c r="B99" s="7" t="s">
        <v>41</v>
      </c>
      <c r="C99" s="28">
        <f>RTD("fxbluelabs.excelrtd",,$C$1,CONCATENATE("ask",C97))</f>
        <v>0.98336999999999997</v>
      </c>
      <c r="D99" s="28">
        <f>RTD("fxbluelabs.excelrtd",,$C$1,CONCATENATE("ask",D97))</f>
        <v>0.68566000000000005</v>
      </c>
      <c r="E99" s="28">
        <f>RTD("fxbluelabs.excelrtd",,$C$1,CONCATENATE("ask",E97))</f>
        <v>79.814999999999998</v>
      </c>
      <c r="F99" s="28">
        <f>RTD("fxbluelabs.excelrtd",,$C$1,CONCATENATE("ask",F97))</f>
        <v>1.07968</v>
      </c>
      <c r="G99" s="28">
        <f>RTD("fxbluelabs.excelrtd",,$C$1,CONCATENATE("ask",G97))</f>
        <v>0.76946999999999999</v>
      </c>
      <c r="H99" s="28">
        <f>RTD("fxbluelabs.excelrtd",,$C$1,CONCATENATE("ask",H97))</f>
        <v>0.69732000000000005</v>
      </c>
      <c r="I99" s="28">
        <f>RTD("fxbluelabs.excelrtd",,$C$1,CONCATENATE("ask",I97))</f>
        <v>81.171000000000006</v>
      </c>
      <c r="J99" s="28">
        <f>RTD("fxbluelabs.excelrtd",,$C$1,CONCATENATE("ask",J97))</f>
        <v>116.41500000000001</v>
      </c>
      <c r="K99" s="28">
        <f>RTD("fxbluelabs.excelrtd",,$C$1,CONCATENATE("ask",K97))</f>
        <v>1.5705499999999999</v>
      </c>
      <c r="L99" s="28">
        <f>RTD("fxbluelabs.excelrtd",,$C$1,CONCATENATE("ask",L97))</f>
        <v>1.54433</v>
      </c>
      <c r="M99" s="28">
        <f>RTD("fxbluelabs.excelrtd",,$C$1,CONCATENATE("ask",M97))</f>
        <v>1.0767500000000001</v>
      </c>
      <c r="N99" s="28">
        <f>RTD("fxbluelabs.excelrtd",,$C$1,CONCATENATE("ask",N97))</f>
        <v>0.89076999999999995</v>
      </c>
      <c r="O99" s="28">
        <f>RTD("fxbluelabs.excelrtd",,$C$1,CONCATENATE("ask",O97))</f>
        <v>125.34699999999999</v>
      </c>
      <c r="P99" s="28">
        <f>RTD("fxbluelabs.excelrtd",,$C$1,CONCATENATE("ask",P97))</f>
        <v>1.69567</v>
      </c>
      <c r="Q99" s="28">
        <f>RTD("fxbluelabs.excelrtd",,$C$1,CONCATENATE("ask",Q97))</f>
        <v>1.20845</v>
      </c>
      <c r="R99" s="28">
        <f>RTD("fxbluelabs.excelrtd",,$C$1,CONCATENATE("ask",R97))</f>
        <v>1.76326</v>
      </c>
      <c r="S99" s="28">
        <f>RTD("fxbluelabs.excelrtd",,$C$1,CONCATENATE("ask",S97))</f>
        <v>1.7338</v>
      </c>
      <c r="T99" s="28">
        <f>RTD("fxbluelabs.excelrtd",,$C$1,CONCATENATE("ask",T97))</f>
        <v>1.20889</v>
      </c>
      <c r="U99" s="28">
        <f>RTD("fxbluelabs.excelrtd",,$C$1,CONCATENATE("ask",U97))</f>
        <v>140.726</v>
      </c>
      <c r="V99" s="28">
        <f>RTD("fxbluelabs.excelrtd",,$C$1,CONCATENATE("ask",V97))</f>
        <v>1.9037299999999999</v>
      </c>
      <c r="W99" s="28">
        <f>RTD("fxbluelabs.excelrtd",,$C$1,CONCATENATE("ask",W97))</f>
        <v>1.3567199999999999</v>
      </c>
      <c r="X99" s="28">
        <f>RTD("fxbluelabs.excelrtd",,$C$1,CONCATENATE("ask",X97))</f>
        <v>0.91083000000000003</v>
      </c>
      <c r="Y99" s="28">
        <f>RTD("fxbluelabs.excelrtd",,$C$1,CONCATENATE("ask",Y97))</f>
        <v>0.63509000000000004</v>
      </c>
      <c r="Z99" s="28">
        <f>RTD("fxbluelabs.excelrtd",,$C$1,CONCATENATE("ask",Z97))</f>
        <v>73.927999999999997</v>
      </c>
      <c r="AA99" s="28">
        <f>RTD("fxbluelabs.excelrtd",,$C$1,CONCATENATE("ask",AA97))</f>
        <v>0.7127</v>
      </c>
      <c r="AB99" s="28">
        <f>RTD("fxbluelabs.excelrtd",,$C$1,CONCATENATE("ask",AB97))</f>
        <v>1.2779400000000001</v>
      </c>
      <c r="AC99" s="28">
        <f>RTD("fxbluelabs.excelrtd",,$C$1,CONCATENATE("ask",AC97))</f>
        <v>0.89105000000000001</v>
      </c>
      <c r="AD99" s="29">
        <f>RTD("fxbluelabs.excelrtd",,$C$1,CONCATENATE("ask",AD97))</f>
        <v>103.72499999999999</v>
      </c>
      <c r="AE99" s="5">
        <v>10</v>
      </c>
      <c r="AF99" s="5">
        <v>2</v>
      </c>
    </row>
    <row r="100" spans="1:32" x14ac:dyDescent="0.35">
      <c r="A100" s="47"/>
      <c r="B100" s="7" t="s">
        <v>42</v>
      </c>
      <c r="C100" s="28">
        <f>RTD("fxbluelabs.excelrtd",,$C$1,CONCATENATE("bid",C97))</f>
        <v>0.98324999999999996</v>
      </c>
      <c r="D100" s="28">
        <f>RTD("fxbluelabs.excelrtd",,$C$1,CONCATENATE("bid",D97))</f>
        <v>0.68557000000000001</v>
      </c>
      <c r="E100" s="28">
        <f>RTD("fxbluelabs.excelrtd",,$C$1,CONCATENATE("bid",E97))</f>
        <v>79.811000000000007</v>
      </c>
      <c r="F100" s="28">
        <f>RTD("fxbluelabs.excelrtd",,$C$1,CONCATENATE("bid",F97))</f>
        <v>1.07961</v>
      </c>
      <c r="G100" s="28">
        <f>RTD("fxbluelabs.excelrtd",,$C$1,CONCATENATE("bid",G97))</f>
        <v>0.76944999999999997</v>
      </c>
      <c r="H100" s="28">
        <f>RTD("fxbluelabs.excelrtd",,$C$1,CONCATENATE("bid",H97))</f>
        <v>0.69721</v>
      </c>
      <c r="I100" s="28">
        <f>RTD("fxbluelabs.excelrtd",,$C$1,CONCATENATE("bid",I97))</f>
        <v>81.162999999999997</v>
      </c>
      <c r="J100" s="28">
        <f>RTD("fxbluelabs.excelrtd",,$C$1,CONCATENATE("bid",J97))</f>
        <v>116.40600000000001</v>
      </c>
      <c r="K100" s="28">
        <f>RTD("fxbluelabs.excelrtd",,$C$1,CONCATENATE("bid",K97))</f>
        <v>1.57047</v>
      </c>
      <c r="L100" s="28">
        <f>RTD("fxbluelabs.excelrtd",,$C$1,CONCATENATE("bid",L97))</f>
        <v>1.5442199999999999</v>
      </c>
      <c r="M100" s="28">
        <f>RTD("fxbluelabs.excelrtd",,$C$1,CONCATENATE("bid",M97))</f>
        <v>1.0767</v>
      </c>
      <c r="N100" s="28">
        <f>RTD("fxbluelabs.excelrtd",,$C$1,CONCATENATE("bid",N97))</f>
        <v>0.89073000000000002</v>
      </c>
      <c r="O100" s="28">
        <f>RTD("fxbluelabs.excelrtd",,$C$1,CONCATENATE("bid",O97))</f>
        <v>125.342</v>
      </c>
      <c r="P100" s="28">
        <f>RTD("fxbluelabs.excelrtd",,$C$1,CONCATENATE("bid",P97))</f>
        <v>1.6955499999999999</v>
      </c>
      <c r="Q100" s="28">
        <f>RTD("fxbluelabs.excelrtd",,$C$1,CONCATENATE("bid",Q97))</f>
        <v>1.2084299999999999</v>
      </c>
      <c r="R100" s="28">
        <f>RTD("fxbluelabs.excelrtd",,$C$1,CONCATENATE("bid",R97))</f>
        <v>1.7630399999999999</v>
      </c>
      <c r="S100" s="28">
        <f>RTD("fxbluelabs.excelrtd",,$C$1,CONCATENATE("bid",S97))</f>
        <v>1.7336</v>
      </c>
      <c r="T100" s="28">
        <f>RTD("fxbluelabs.excelrtd",,$C$1,CONCATENATE("bid",T97))</f>
        <v>1.20875</v>
      </c>
      <c r="U100" s="28">
        <f>RTD("fxbluelabs.excelrtd",,$C$1,CONCATENATE("bid",U97))</f>
        <v>140.714</v>
      </c>
      <c r="V100" s="28">
        <f>RTD("fxbluelabs.excelrtd",,$C$1,CONCATENATE("bid",V97))</f>
        <v>1.9034500000000001</v>
      </c>
      <c r="W100" s="28">
        <f>RTD("fxbluelabs.excelrtd",,$C$1,CONCATENATE("bid",W97))</f>
        <v>1.35663</v>
      </c>
      <c r="X100" s="28">
        <f>RTD("fxbluelabs.excelrtd",,$C$1,CONCATENATE("bid",X97))</f>
        <v>0.91066999999999998</v>
      </c>
      <c r="Y100" s="28">
        <f>RTD("fxbluelabs.excelrtd",,$C$1,CONCATENATE("bid",Y97))</f>
        <v>0.63495000000000001</v>
      </c>
      <c r="Z100" s="28">
        <f>RTD("fxbluelabs.excelrtd",,$C$1,CONCATENATE("bid",Z97))</f>
        <v>73.918000000000006</v>
      </c>
      <c r="AA100" s="28">
        <f>RTD("fxbluelabs.excelrtd",,$C$1,CONCATENATE("bid",AA97))</f>
        <v>0.71265999999999996</v>
      </c>
      <c r="AB100" s="28">
        <f>RTD("fxbluelabs.excelrtd",,$C$1,CONCATENATE("bid",AB97))</f>
        <v>1.27789</v>
      </c>
      <c r="AC100" s="28">
        <f>RTD("fxbluelabs.excelrtd",,$C$1,CONCATENATE("bid",AC97))</f>
        <v>0.89100999999999997</v>
      </c>
      <c r="AD100" s="29">
        <f>RTD("fxbluelabs.excelrtd",,$C$1,CONCATENATE("bid",AD97))</f>
        <v>103.723</v>
      </c>
      <c r="AE100" s="5">
        <v>25</v>
      </c>
      <c r="AF100" s="5">
        <v>3</v>
      </c>
    </row>
    <row r="101" spans="1:32" ht="13.15" thickBot="1" x14ac:dyDescent="0.4">
      <c r="A101" s="47"/>
      <c r="B101" s="8" t="s">
        <v>43</v>
      </c>
      <c r="C101" s="28">
        <f>RTD("fxbluelabs.excelrtd",,$C$1,CONCATENATE("@bh,",C97,",",$B$8,",Low,0"))</f>
        <v>0.98033000000000003</v>
      </c>
      <c r="D101" s="28">
        <f>RTD("fxbluelabs.excelrtd",,$C$1,CONCATENATE("@bh,",D97,",",$B$8,",Low,0"))</f>
        <v>0.68476999999999999</v>
      </c>
      <c r="E101" s="28">
        <f>RTD("fxbluelabs.excelrtd",,$C$1,CONCATENATE("@bh,",E97,",",$B$8,",Low,0"))</f>
        <v>79.650000000000006</v>
      </c>
      <c r="F101" s="28">
        <f>RTD("fxbluelabs.excelrtd",,$C$1,CONCATENATE("@bh,",F97,",",$B$8,",Low,0"))</f>
        <v>1.0784499999999999</v>
      </c>
      <c r="G101" s="28">
        <f>RTD("fxbluelabs.excelrtd",,$C$1,CONCATENATE("@bh,",G97,",",$B$8,",Low,0"))</f>
        <v>0.76793</v>
      </c>
      <c r="H101" s="28">
        <f>RTD("fxbluelabs.excelrtd",,$C$1,CONCATENATE("@bh,",H97,",",$B$8,",Low,0"))</f>
        <v>0.69715000000000005</v>
      </c>
      <c r="I101" s="28">
        <f>RTD("fxbluelabs.excelrtd",,$C$1,CONCATENATE("@bh,",I97,",",$B$8,",Low,0"))</f>
        <v>81.125</v>
      </c>
      <c r="J101" s="28">
        <f>RTD("fxbluelabs.excelrtd",,$C$1,CONCATENATE("@bh,",J97,",",$B$8,",Low,0"))</f>
        <v>116.282</v>
      </c>
      <c r="K101" s="28">
        <f>RTD("fxbluelabs.excelrtd",,$C$1,CONCATENATE("@bh,",K97,",",$B$8,",Low,0"))</f>
        <v>1.5660000000000001</v>
      </c>
      <c r="L101" s="28">
        <f>RTD("fxbluelabs.excelrtd",,$C$1,CONCATENATE("@bh,",L97,",",$B$8,",Low,0"))</f>
        <v>1.53624</v>
      </c>
      <c r="M101" s="28">
        <f>RTD("fxbluelabs.excelrtd",,$C$1,CONCATENATE("@bh,",M97,",",$B$8,",Low,0"))</f>
        <v>1.0746599999999999</v>
      </c>
      <c r="N101" s="28">
        <f>RTD("fxbluelabs.excelrtd",,$C$1,CONCATENATE("@bh,",N97,",",$B$8,",Low,0"))</f>
        <v>0.88748000000000005</v>
      </c>
      <c r="O101" s="28">
        <f>RTD("fxbluelabs.excelrtd",,$C$1,CONCATENATE("@bh,",O97,",",$B$8,",Low,0"))</f>
        <v>125.149</v>
      </c>
      <c r="P101" s="28">
        <f>RTD("fxbluelabs.excelrtd",,$C$1,CONCATENATE("@bh,",P97,",",$B$8,",Low,0"))</f>
        <v>1.6902999999999999</v>
      </c>
      <c r="Q101" s="28">
        <f>RTD("fxbluelabs.excelrtd",,$C$1,CONCATENATE("@bh,",Q97,",",$B$8,",Low,0"))</f>
        <v>1.20652</v>
      </c>
      <c r="R101" s="28">
        <f>RTD("fxbluelabs.excelrtd",,$C$1,CONCATENATE("@bh,",R97,",",$B$8,",Low,0"))</f>
        <v>1.7605299999999999</v>
      </c>
      <c r="S101" s="28">
        <f>RTD("fxbluelabs.excelrtd",,$C$1,CONCATENATE("@bh,",S97,",",$B$8,",Low,0"))</f>
        <v>1.72699</v>
      </c>
      <c r="T101" s="28">
        <f>RTD("fxbluelabs.excelrtd",,$C$1,CONCATENATE("@bh,",T97,",",$B$8,",Low,0"))</f>
        <v>1.2078800000000001</v>
      </c>
      <c r="U101" s="28">
        <f>RTD("fxbluelabs.excelrtd",,$C$1,CONCATENATE("@bh,",U97,",",$B$8,",Low,0"))</f>
        <v>140.649</v>
      </c>
      <c r="V101" s="28">
        <f>RTD("fxbluelabs.excelrtd",,$C$1,CONCATENATE("@bh,",V97,",",$B$8,",Low,0"))</f>
        <v>1.90036</v>
      </c>
      <c r="W101" s="28">
        <f>RTD("fxbluelabs.excelrtd",,$C$1,CONCATENATE("@bh,",W97,",",$B$8,",Low,0"))</f>
        <v>1.3559300000000001</v>
      </c>
      <c r="X101" s="28">
        <f>RTD("fxbluelabs.excelrtd",,$C$1,CONCATENATE("@bh,",X97,",",$B$8,",Low,0"))</f>
        <v>0.90763000000000005</v>
      </c>
      <c r="Y101" s="28">
        <f>RTD("fxbluelabs.excelrtd",,$C$1,CONCATENATE("@bh,",Y97,",",$B$8,",Low,0"))</f>
        <v>0.63444</v>
      </c>
      <c r="Z101" s="28">
        <f>RTD("fxbluelabs.excelrtd",,$C$1,CONCATENATE("@bh,",Z97,",",$B$8,",Low,0"))</f>
        <v>73.822999999999993</v>
      </c>
      <c r="AA101" s="28">
        <f>RTD("fxbluelabs.excelrtd",,$C$1,CONCATENATE("@bh,",AA97,",",$B$8,",Low,0"))</f>
        <v>0.71169000000000004</v>
      </c>
      <c r="AB101" s="28">
        <f>RTD("fxbluelabs.excelrtd",,$C$1,CONCATENATE("@bh,",AB97,",",$B$8,",Low,0"))</f>
        <v>1.27261</v>
      </c>
      <c r="AC101" s="28">
        <f>RTD("fxbluelabs.excelrtd",,$C$1,CONCATENATE("@bh,",AC97,",",$B$8,",Low,0"))</f>
        <v>0.88929999999999998</v>
      </c>
      <c r="AD101" s="28">
        <f>RTD("fxbluelabs.excelrtd",,$C$1,CONCATENATE("@bh,",AD97,",",$B$8,",Low,0"))</f>
        <v>103.688</v>
      </c>
      <c r="AE101" s="5">
        <v>40</v>
      </c>
      <c r="AF101" s="5">
        <v>4</v>
      </c>
    </row>
    <row r="102" spans="1:32" ht="13.15" thickBot="1" x14ac:dyDescent="0.4">
      <c r="A102" s="47"/>
      <c r="B102" s="9" t="s">
        <v>44</v>
      </c>
      <c r="C102" s="10">
        <f>(C99-C100)*10000</f>
        <v>1.2000000000000899</v>
      </c>
      <c r="D102" s="10">
        <f t="shared" ref="D102" si="81">(D99-D100)*10000</f>
        <v>0.90000000000034497</v>
      </c>
      <c r="E102" s="10">
        <f>(E99-E100)*100</f>
        <v>0.39999999999906777</v>
      </c>
      <c r="F102" s="10">
        <f t="shared" ref="F102:H102" si="82">(F99-F100)*10000</f>
        <v>0.70000000000014495</v>
      </c>
      <c r="G102" s="10">
        <f t="shared" si="82"/>
        <v>0.20000000000020002</v>
      </c>
      <c r="H102" s="10">
        <f t="shared" si="82"/>
        <v>1.100000000000545</v>
      </c>
      <c r="I102" s="10">
        <f>(I99-I100)*100</f>
        <v>0.80000000000097771</v>
      </c>
      <c r="J102" s="10">
        <f>(J99-J100)*100</f>
        <v>0.90000000000003411</v>
      </c>
      <c r="K102" s="10">
        <f t="shared" ref="K102:N102" si="83">(K99-K100)*10000</f>
        <v>0.79999999999857963</v>
      </c>
      <c r="L102" s="10">
        <f t="shared" si="83"/>
        <v>1.100000000000545</v>
      </c>
      <c r="M102" s="10">
        <f t="shared" si="83"/>
        <v>0.50000000000105516</v>
      </c>
      <c r="N102" s="10">
        <f t="shared" si="83"/>
        <v>0.39999999999928981</v>
      </c>
      <c r="O102" s="10">
        <f>(O99-O100)*100</f>
        <v>0.49999999999954525</v>
      </c>
      <c r="P102" s="10">
        <f t="shared" ref="P102:T102" si="84">(P99-P100)*10000</f>
        <v>1.2000000000012001</v>
      </c>
      <c r="Q102" s="10">
        <f t="shared" si="84"/>
        <v>0.20000000000131024</v>
      </c>
      <c r="R102" s="10">
        <f t="shared" si="84"/>
        <v>2.20000000000109</v>
      </c>
      <c r="S102" s="10">
        <f t="shared" si="84"/>
        <v>1.9999999999997797</v>
      </c>
      <c r="T102" s="10">
        <f t="shared" si="84"/>
        <v>1.4000000000002899</v>
      </c>
      <c r="U102" s="10">
        <f>(U99-U100)*100</f>
        <v>1.2000000000000455</v>
      </c>
      <c r="V102" s="10">
        <f t="shared" ref="V102:Y102" si="85">(V99-V100)*10000</f>
        <v>2.7999999999983594</v>
      </c>
      <c r="W102" s="10">
        <f t="shared" si="85"/>
        <v>0.89999999999923475</v>
      </c>
      <c r="X102" s="10">
        <f t="shared" si="85"/>
        <v>1.6000000000004899</v>
      </c>
      <c r="Y102" s="10">
        <f t="shared" si="85"/>
        <v>1.4000000000002899</v>
      </c>
      <c r="Z102" s="10">
        <f>(Z99-Z100)*100</f>
        <v>0.99999999999909051</v>
      </c>
      <c r="AA102" s="10">
        <f t="shared" ref="AA102:AC102" si="86">(AA99-AA100)*10000</f>
        <v>0.40000000000040004</v>
      </c>
      <c r="AB102" s="10">
        <f t="shared" si="86"/>
        <v>0.50000000000105516</v>
      </c>
      <c r="AC102" s="10">
        <f t="shared" si="86"/>
        <v>0.40000000000040004</v>
      </c>
      <c r="AD102" s="11">
        <f>(AD99-AD100)*100</f>
        <v>0.19999999999953388</v>
      </c>
      <c r="AE102" s="5">
        <v>50</v>
      </c>
      <c r="AF102" s="5">
        <v>5</v>
      </c>
    </row>
    <row r="103" spans="1:32" ht="13.15" thickBot="1" x14ac:dyDescent="0.4">
      <c r="A103" s="47"/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2"/>
      <c r="AE103" s="5">
        <v>60</v>
      </c>
      <c r="AF103" s="5">
        <v>6</v>
      </c>
    </row>
    <row r="104" spans="1:32" x14ac:dyDescent="0.35">
      <c r="A104" s="47"/>
      <c r="B104" s="12" t="s">
        <v>45</v>
      </c>
      <c r="C104" s="13">
        <f>($C$98:$AD$98-$C$101:$AD$101)*10000</f>
        <v>30.29999999999977</v>
      </c>
      <c r="D104" s="13">
        <f t="shared" ref="D104:AC104" si="87">($C$98:$AD$98-$C$101:$AD$101)*10000</f>
        <v>21.200000000000109</v>
      </c>
      <c r="E104" s="13">
        <f>($C$98:$AD$98-$C$101:$AD$101)*100</f>
        <v>41.799999999999216</v>
      </c>
      <c r="F104" s="13">
        <f t="shared" si="87"/>
        <v>21.700000000000053</v>
      </c>
      <c r="G104" s="13">
        <f t="shared" si="87"/>
        <v>31.299999999999663</v>
      </c>
      <c r="H104" s="13">
        <f t="shared" si="87"/>
        <v>28.399999999999537</v>
      </c>
      <c r="I104" s="13">
        <f>($C$98:$AD$98-$C$101:$AD$101)*100</f>
        <v>47.100000000000364</v>
      </c>
      <c r="J104" s="13">
        <f>($C$98:$AD$98-$C$101:$AD$101)*100</f>
        <v>30.800000000000693</v>
      </c>
      <c r="K104" s="13">
        <f t="shared" si="87"/>
        <v>58.199999999999363</v>
      </c>
      <c r="L104" s="13">
        <f t="shared" si="87"/>
        <v>80.999999999999957</v>
      </c>
      <c r="M104" s="13">
        <f t="shared" si="87"/>
        <v>23.999999999999577</v>
      </c>
      <c r="N104" s="13">
        <f t="shared" si="87"/>
        <v>33.499999999999645</v>
      </c>
      <c r="O104" s="13">
        <f>($C$98:$AD$98-$C$101:$AD$101)*100</f>
        <v>34.000000000000341</v>
      </c>
      <c r="P104" s="13">
        <f t="shared" si="87"/>
        <v>61.100000000000598</v>
      </c>
      <c r="Q104" s="13">
        <f t="shared" si="87"/>
        <v>21.299999999999653</v>
      </c>
      <c r="R104" s="13">
        <f t="shared" si="87"/>
        <v>64.900000000001071</v>
      </c>
      <c r="S104" s="13">
        <f t="shared" si="87"/>
        <v>77.799999999998988</v>
      </c>
      <c r="T104" s="13">
        <f t="shared" si="87"/>
        <v>36.399999999998656</v>
      </c>
      <c r="U104" s="13">
        <f>($C$98:$AD$98-$C$101:$AD$101)*100</f>
        <v>54.599999999999227</v>
      </c>
      <c r="V104" s="13">
        <f t="shared" si="87"/>
        <v>65.899999999998741</v>
      </c>
      <c r="W104" s="13">
        <f t="shared" si="87"/>
        <v>38.899999999999494</v>
      </c>
      <c r="X104" s="13">
        <f t="shared" si="87"/>
        <v>30.399999999999316</v>
      </c>
      <c r="Y104" s="13">
        <f t="shared" si="87"/>
        <v>15.600000000000058</v>
      </c>
      <c r="Z104" s="13">
        <f>($C$98:$AD$98-$C$101:$AD$101)*100</f>
        <v>32.000000000000739</v>
      </c>
      <c r="AA104" s="13">
        <f t="shared" si="87"/>
        <v>22.799999999999486</v>
      </c>
      <c r="AB104" s="13">
        <f t="shared" si="87"/>
        <v>58.499999999999105</v>
      </c>
      <c r="AC104" s="13">
        <f t="shared" si="87"/>
        <v>32.999999999999694</v>
      </c>
      <c r="AD104" s="13">
        <f>($C$98:$AD$98-$C$101:$AD$101)*100</f>
        <v>24.200000000000443</v>
      </c>
      <c r="AE104" s="5">
        <v>75</v>
      </c>
      <c r="AF104" s="5">
        <v>7</v>
      </c>
    </row>
    <row r="105" spans="1:32" ht="14.65" thickBot="1" x14ac:dyDescent="0.4">
      <c r="A105" s="47"/>
      <c r="B105" s="14" t="s">
        <v>46</v>
      </c>
      <c r="C105" s="15">
        <f>($C100:$AD100-$C101:$AD101)/$C104:$AD104*10000</f>
        <v>0.96369636963694538</v>
      </c>
      <c r="D105" s="15">
        <f>($C100:$AD100-$C101:$AD101)/$C104:$AD104*10000</f>
        <v>0.37735849056604659</v>
      </c>
      <c r="E105" s="15">
        <f>($C100:$AD100-$C101:$AD101)/$C104:$AD104*100</f>
        <v>0.38516746411484304</v>
      </c>
      <c r="F105" s="15">
        <f>($C100:$AD100-$C101:$AD101)/$C104:$AD104*10000</f>
        <v>0.53456221198158849</v>
      </c>
      <c r="G105" s="15">
        <f>($C100:$AD100-$C101:$AD101)/$C104:$AD104*10000</f>
        <v>0.4856230031948825</v>
      </c>
      <c r="H105" s="15">
        <f>($C100:$AD100-$C101:$AD101)/$C104:$AD104*10000</f>
        <v>2.1126760563362663E-2</v>
      </c>
      <c r="I105" s="15">
        <f>($C100:$AD100-$C101:$AD101)/$C104:$AD104*100</f>
        <v>8.0679405520162228E-2</v>
      </c>
      <c r="J105" s="15">
        <f>($C100:$AD100-$C101:$AD101)/$C104:$AD104*100</f>
        <v>0.40259740259742416</v>
      </c>
      <c r="K105" s="15">
        <f t="shared" ref="K105:N105" si="88">($C100:$AD100-$C101:$AD101)/$C104:$AD104*10000</f>
        <v>0.76804123711340599</v>
      </c>
      <c r="L105" s="15">
        <f t="shared" si="88"/>
        <v>0.9851851851851704</v>
      </c>
      <c r="M105" s="15">
        <f t="shared" si="88"/>
        <v>0.85000000000003229</v>
      </c>
      <c r="N105" s="15">
        <f t="shared" si="88"/>
        <v>0.97014925373134608</v>
      </c>
      <c r="O105" s="15">
        <f>($C100:$AD100-$C101:$AD101)/$C104:$AD104*100</f>
        <v>0.5676470588235174</v>
      </c>
      <c r="P105" s="15">
        <f t="shared" ref="P105:T105" si="89">($C100:$AD100-$C101:$AD101)/$C104:$AD104*10000</f>
        <v>0.85924713584286838</v>
      </c>
      <c r="Q105" s="15">
        <f t="shared" si="89"/>
        <v>0.89671361502342128</v>
      </c>
      <c r="R105" s="15">
        <f t="shared" si="89"/>
        <v>0.38674884437595847</v>
      </c>
      <c r="S105" s="15">
        <f t="shared" si="89"/>
        <v>0.84961439588690113</v>
      </c>
      <c r="T105" s="15">
        <f t="shared" si="89"/>
        <v>0.23901098901097761</v>
      </c>
      <c r="U105" s="15">
        <f>($C100:$AD100-$C101:$AD101)/$C104:$AD104*100</f>
        <v>0.11904761904761657</v>
      </c>
      <c r="V105" s="15">
        <f t="shared" ref="V105:Y105" si="90">($C100:$AD100-$C101:$AD101)/$C104:$AD104*10000</f>
        <v>0.46889226100153203</v>
      </c>
      <c r="W105" s="15">
        <f t="shared" si="90"/>
        <v>0.17994858611823447</v>
      </c>
      <c r="X105" s="15">
        <f t="shared" si="90"/>
        <v>1</v>
      </c>
      <c r="Y105" s="15">
        <f t="shared" si="90"/>
        <v>0.32692307692308242</v>
      </c>
      <c r="Z105" s="15">
        <f>($C100:$AD100-$C101:$AD101)/$C104:$AD104*100</f>
        <v>0.29687500000003403</v>
      </c>
      <c r="AA105" s="15">
        <f t="shared" ref="AA105:AD105" si="91">($C100:$AD100-$C101:$AD101)/$C104:$AD104*10000</f>
        <v>0.42543859649120053</v>
      </c>
      <c r="AB105" s="15">
        <f t="shared" si="91"/>
        <v>0.90256410256410802</v>
      </c>
      <c r="AC105" s="15">
        <f t="shared" si="91"/>
        <v>0.51818181818181974</v>
      </c>
      <c r="AD105" s="16">
        <f t="shared" si="91"/>
        <v>14.462809917353697</v>
      </c>
      <c r="AE105" s="5">
        <v>90</v>
      </c>
      <c r="AF105" s="5">
        <v>8</v>
      </c>
    </row>
    <row r="106" spans="1:32" ht="13.15" thickBot="1" x14ac:dyDescent="0.4">
      <c r="A106" s="47"/>
      <c r="B106" s="3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2"/>
      <c r="AE106" s="5">
        <v>97</v>
      </c>
      <c r="AF106" s="5">
        <v>9</v>
      </c>
    </row>
    <row r="107" spans="1:32" x14ac:dyDescent="0.35">
      <c r="A107" s="47"/>
      <c r="B107" s="17" t="s">
        <v>47</v>
      </c>
      <c r="C107" s="17" t="str">
        <f>LEFT(C97,3)</f>
        <v>AUD</v>
      </c>
      <c r="D107" s="17" t="str">
        <f t="shared" ref="D107:AD107" si="92">LEFT(D97,3)</f>
        <v>AUD</v>
      </c>
      <c r="E107" s="17" t="str">
        <f t="shared" si="92"/>
        <v>AUD</v>
      </c>
      <c r="F107" s="17" t="str">
        <f t="shared" si="92"/>
        <v>AUD</v>
      </c>
      <c r="G107" s="17" t="str">
        <f t="shared" si="92"/>
        <v>AUD</v>
      </c>
      <c r="H107" s="17" t="str">
        <f t="shared" si="92"/>
        <v>CAD</v>
      </c>
      <c r="I107" s="17" t="str">
        <f t="shared" si="92"/>
        <v>CAD</v>
      </c>
      <c r="J107" s="17" t="str">
        <f t="shared" si="92"/>
        <v>CHF</v>
      </c>
      <c r="K107" s="17" t="str">
        <f t="shared" si="92"/>
        <v>EUR</v>
      </c>
      <c r="L107" s="17" t="str">
        <f t="shared" si="92"/>
        <v>EUR</v>
      </c>
      <c r="M107" s="17" t="str">
        <f t="shared" si="92"/>
        <v>EUR</v>
      </c>
      <c r="N107" s="17" t="str">
        <f t="shared" si="92"/>
        <v>EUR</v>
      </c>
      <c r="O107" s="17" t="str">
        <f t="shared" si="92"/>
        <v>EUR</v>
      </c>
      <c r="P107" s="17" t="str">
        <f t="shared" si="92"/>
        <v>EUR</v>
      </c>
      <c r="Q107" s="17" t="str">
        <f t="shared" si="92"/>
        <v>EUR</v>
      </c>
      <c r="R107" s="17" t="str">
        <f t="shared" si="92"/>
        <v>GBP</v>
      </c>
      <c r="S107" s="17" t="str">
        <f t="shared" si="92"/>
        <v>GBP</v>
      </c>
      <c r="T107" s="17" t="str">
        <f t="shared" si="92"/>
        <v>GBP</v>
      </c>
      <c r="U107" s="17" t="str">
        <f t="shared" si="92"/>
        <v>GBP</v>
      </c>
      <c r="V107" s="17" t="str">
        <f t="shared" si="92"/>
        <v>GBP</v>
      </c>
      <c r="W107" s="17" t="str">
        <f t="shared" si="92"/>
        <v>GBP</v>
      </c>
      <c r="X107" s="17" t="str">
        <f t="shared" si="92"/>
        <v>NZD</v>
      </c>
      <c r="Y107" s="17" t="str">
        <f t="shared" si="92"/>
        <v>NZD</v>
      </c>
      <c r="Z107" s="17" t="str">
        <f t="shared" si="92"/>
        <v>NZD</v>
      </c>
      <c r="AA107" s="17" t="str">
        <f t="shared" si="92"/>
        <v>NZD</v>
      </c>
      <c r="AB107" s="17" t="str">
        <f t="shared" si="92"/>
        <v>USD</v>
      </c>
      <c r="AC107" s="17" t="str">
        <f t="shared" si="92"/>
        <v>USD</v>
      </c>
      <c r="AD107" s="34" t="str">
        <f t="shared" si="92"/>
        <v>USD</v>
      </c>
    </row>
    <row r="108" spans="1:32" x14ac:dyDescent="0.35">
      <c r="A108" s="47"/>
      <c r="B108" s="18"/>
      <c r="C108" s="19">
        <f t="shared" ref="C108:J108" si="93">LOOKUP(100*C105,$AE97:$AE106,$AF97:$AF106)</f>
        <v>8</v>
      </c>
      <c r="D108" s="19">
        <f t="shared" si="93"/>
        <v>3</v>
      </c>
      <c r="E108" s="19">
        <f t="shared" si="93"/>
        <v>3</v>
      </c>
      <c r="F108" s="19">
        <f t="shared" si="93"/>
        <v>5</v>
      </c>
      <c r="G108" s="19">
        <f t="shared" si="93"/>
        <v>4</v>
      </c>
      <c r="H108" s="19">
        <f t="shared" si="93"/>
        <v>0</v>
      </c>
      <c r="I108" s="19">
        <f t="shared" si="93"/>
        <v>1</v>
      </c>
      <c r="J108" s="19">
        <f t="shared" si="93"/>
        <v>4</v>
      </c>
      <c r="K108" s="19">
        <f t="shared" ref="K108:AD108" si="94">LOOKUP(100*K105,$AE97:$AE106,$AF97:$AF106)</f>
        <v>7</v>
      </c>
      <c r="L108" s="19">
        <f t="shared" si="94"/>
        <v>9</v>
      </c>
      <c r="M108" s="19">
        <f t="shared" si="94"/>
        <v>7</v>
      </c>
      <c r="N108" s="19">
        <f t="shared" si="94"/>
        <v>9</v>
      </c>
      <c r="O108" s="19">
        <f t="shared" si="94"/>
        <v>5</v>
      </c>
      <c r="P108" s="19">
        <f t="shared" si="94"/>
        <v>7</v>
      </c>
      <c r="Q108" s="19">
        <f t="shared" si="94"/>
        <v>7</v>
      </c>
      <c r="R108" s="19">
        <f t="shared" si="94"/>
        <v>3</v>
      </c>
      <c r="S108" s="19">
        <f t="shared" si="94"/>
        <v>7</v>
      </c>
      <c r="T108" s="19">
        <f t="shared" si="94"/>
        <v>2</v>
      </c>
      <c r="U108" s="19">
        <f t="shared" si="94"/>
        <v>2</v>
      </c>
      <c r="V108" s="19">
        <f t="shared" si="94"/>
        <v>4</v>
      </c>
      <c r="W108" s="19">
        <f t="shared" si="94"/>
        <v>2</v>
      </c>
      <c r="X108" s="19">
        <f t="shared" si="94"/>
        <v>9</v>
      </c>
      <c r="Y108" s="19">
        <f t="shared" si="94"/>
        <v>3</v>
      </c>
      <c r="Z108" s="19">
        <f t="shared" si="94"/>
        <v>3</v>
      </c>
      <c r="AA108" s="19">
        <f t="shared" si="94"/>
        <v>4</v>
      </c>
      <c r="AB108" s="19">
        <f t="shared" si="94"/>
        <v>8</v>
      </c>
      <c r="AC108" s="19">
        <f t="shared" si="94"/>
        <v>5</v>
      </c>
      <c r="AD108" s="35">
        <f t="shared" si="94"/>
        <v>9</v>
      </c>
      <c r="AE108" s="1"/>
      <c r="AF108" s="1"/>
    </row>
    <row r="109" spans="1:32" x14ac:dyDescent="0.35">
      <c r="A109" s="47"/>
      <c r="B109" s="18" t="s">
        <v>48</v>
      </c>
      <c r="C109" s="18" t="str">
        <f>RIGHT(C97,3)</f>
        <v>CAD</v>
      </c>
      <c r="D109" s="18" t="str">
        <f t="shared" ref="D109:AD109" si="95">RIGHT(D97,3)</f>
        <v>CHF</v>
      </c>
      <c r="E109" s="18" t="str">
        <f t="shared" si="95"/>
        <v>JPY</v>
      </c>
      <c r="F109" s="18" t="str">
        <f t="shared" si="95"/>
        <v>NZD</v>
      </c>
      <c r="G109" s="18" t="str">
        <f t="shared" si="95"/>
        <v>USD</v>
      </c>
      <c r="H109" s="18" t="str">
        <f t="shared" si="95"/>
        <v>CHF</v>
      </c>
      <c r="I109" s="18" t="str">
        <f t="shared" si="95"/>
        <v>JPY</v>
      </c>
      <c r="J109" s="18" t="str">
        <f t="shared" si="95"/>
        <v>JPY</v>
      </c>
      <c r="K109" s="18" t="str">
        <f t="shared" si="95"/>
        <v>AUD</v>
      </c>
      <c r="L109" s="18" t="str">
        <f t="shared" si="95"/>
        <v>CAD</v>
      </c>
      <c r="M109" s="18" t="str">
        <f t="shared" si="95"/>
        <v>CHF</v>
      </c>
      <c r="N109" s="18" t="str">
        <f t="shared" si="95"/>
        <v>GBP</v>
      </c>
      <c r="O109" s="18" t="str">
        <f t="shared" si="95"/>
        <v>JPY</v>
      </c>
      <c r="P109" s="18" t="str">
        <f t="shared" si="95"/>
        <v>NZD</v>
      </c>
      <c r="Q109" s="18" t="str">
        <f t="shared" si="95"/>
        <v>USD</v>
      </c>
      <c r="R109" s="18" t="str">
        <f t="shared" si="95"/>
        <v>AUD</v>
      </c>
      <c r="S109" s="18" t="str">
        <f t="shared" si="95"/>
        <v>CAD</v>
      </c>
      <c r="T109" s="18" t="str">
        <f t="shared" si="95"/>
        <v>CHF</v>
      </c>
      <c r="U109" s="18" t="str">
        <f t="shared" si="95"/>
        <v>JPY</v>
      </c>
      <c r="V109" s="18" t="str">
        <f t="shared" si="95"/>
        <v>NZD</v>
      </c>
      <c r="W109" s="18" t="str">
        <f t="shared" si="95"/>
        <v>USD</v>
      </c>
      <c r="X109" s="18" t="str">
        <f t="shared" si="95"/>
        <v>CAD</v>
      </c>
      <c r="Y109" s="18" t="str">
        <f t="shared" si="95"/>
        <v>CHF</v>
      </c>
      <c r="Z109" s="18" t="str">
        <f t="shared" si="95"/>
        <v>JPY</v>
      </c>
      <c r="AA109" s="18" t="str">
        <f t="shared" si="95"/>
        <v>USD</v>
      </c>
      <c r="AB109" s="18" t="str">
        <f t="shared" si="95"/>
        <v>CAD</v>
      </c>
      <c r="AC109" s="18" t="str">
        <f t="shared" si="95"/>
        <v>CHF</v>
      </c>
      <c r="AD109" s="36" t="str">
        <f t="shared" si="95"/>
        <v>JPY</v>
      </c>
      <c r="AE109" s="1"/>
      <c r="AF109" s="1"/>
    </row>
    <row r="110" spans="1:32" ht="13.15" thickBot="1" x14ac:dyDescent="0.4">
      <c r="A110" s="48"/>
      <c r="B110" s="20"/>
      <c r="C110" s="21">
        <f t="shared" ref="C110:AD110" si="96">9-C108</f>
        <v>1</v>
      </c>
      <c r="D110" s="22">
        <f t="shared" si="96"/>
        <v>6</v>
      </c>
      <c r="E110" s="22">
        <f t="shared" si="96"/>
        <v>6</v>
      </c>
      <c r="F110" s="22">
        <f t="shared" si="96"/>
        <v>4</v>
      </c>
      <c r="G110" s="22">
        <f t="shared" si="96"/>
        <v>5</v>
      </c>
      <c r="H110" s="22">
        <f t="shared" si="96"/>
        <v>9</v>
      </c>
      <c r="I110" s="22">
        <f t="shared" si="96"/>
        <v>8</v>
      </c>
      <c r="J110" s="22">
        <f t="shared" si="96"/>
        <v>5</v>
      </c>
      <c r="K110" s="22">
        <f t="shared" si="96"/>
        <v>2</v>
      </c>
      <c r="L110" s="22">
        <f t="shared" si="96"/>
        <v>0</v>
      </c>
      <c r="M110" s="22">
        <f t="shared" si="96"/>
        <v>2</v>
      </c>
      <c r="N110" s="22">
        <f t="shared" si="96"/>
        <v>0</v>
      </c>
      <c r="O110" s="22">
        <f t="shared" si="96"/>
        <v>4</v>
      </c>
      <c r="P110" s="22">
        <f t="shared" si="96"/>
        <v>2</v>
      </c>
      <c r="Q110" s="22">
        <f t="shared" si="96"/>
        <v>2</v>
      </c>
      <c r="R110" s="22">
        <f t="shared" si="96"/>
        <v>6</v>
      </c>
      <c r="S110" s="22">
        <f t="shared" si="96"/>
        <v>2</v>
      </c>
      <c r="T110" s="22">
        <f t="shared" si="96"/>
        <v>7</v>
      </c>
      <c r="U110" s="22">
        <f t="shared" si="96"/>
        <v>7</v>
      </c>
      <c r="V110" s="22">
        <f t="shared" si="96"/>
        <v>5</v>
      </c>
      <c r="W110" s="22">
        <f t="shared" si="96"/>
        <v>7</v>
      </c>
      <c r="X110" s="22">
        <f t="shared" si="96"/>
        <v>0</v>
      </c>
      <c r="Y110" s="22">
        <f t="shared" si="96"/>
        <v>6</v>
      </c>
      <c r="Z110" s="22">
        <f t="shared" si="96"/>
        <v>6</v>
      </c>
      <c r="AA110" s="22">
        <f t="shared" si="96"/>
        <v>5</v>
      </c>
      <c r="AB110" s="22">
        <f t="shared" si="96"/>
        <v>1</v>
      </c>
      <c r="AC110" s="22">
        <f t="shared" si="96"/>
        <v>4</v>
      </c>
      <c r="AD110" s="23">
        <f t="shared" si="96"/>
        <v>0</v>
      </c>
      <c r="AE110" s="1"/>
      <c r="AF110" s="1"/>
    </row>
  </sheetData>
  <mergeCells count="6">
    <mergeCell ref="A97:A110"/>
    <mergeCell ref="A17:A30"/>
    <mergeCell ref="A33:A46"/>
    <mergeCell ref="A49:A62"/>
    <mergeCell ref="A65:A78"/>
    <mergeCell ref="A81:A94"/>
  </mergeCells>
  <conditionalFormatting sqref="C3:E4 C5:D8">
    <cfRule type="cellIs" dxfId="38" priority="37" stopIfTrue="1" operator="greaterThan">
      <formula>7</formula>
    </cfRule>
    <cfRule type="cellIs" dxfId="37" priority="38" stopIfTrue="1" operator="between">
      <formula>5.000001</formula>
      <formula>7</formula>
    </cfRule>
    <cfRule type="cellIs" dxfId="36" priority="39" stopIfTrue="1" operator="lessThan">
      <formula>2.000001</formula>
    </cfRule>
  </conditionalFormatting>
  <conditionalFormatting sqref="E5">
    <cfRule type="cellIs" dxfId="35" priority="34" stopIfTrue="1" operator="greaterThan">
      <formula>7</formula>
    </cfRule>
    <cfRule type="cellIs" dxfId="34" priority="35" stopIfTrue="1" operator="between">
      <formula>5.000001</formula>
      <formula>7</formula>
    </cfRule>
    <cfRule type="cellIs" dxfId="33" priority="36" stopIfTrue="1" operator="lessThan">
      <formula>2.000001</formula>
    </cfRule>
  </conditionalFormatting>
  <conditionalFormatting sqref="E6:E7">
    <cfRule type="cellIs" dxfId="32" priority="31" stopIfTrue="1" operator="greaterThan">
      <formula>7</formula>
    </cfRule>
    <cfRule type="cellIs" dxfId="31" priority="32" stopIfTrue="1" operator="between">
      <formula>5.000001</formula>
      <formula>7</formula>
    </cfRule>
    <cfRule type="cellIs" dxfId="30" priority="33" stopIfTrue="1" operator="lessThan">
      <formula>2.000001</formula>
    </cfRule>
  </conditionalFormatting>
  <conditionalFormatting sqref="E8">
    <cfRule type="cellIs" dxfId="29" priority="28" stopIfTrue="1" operator="greaterThan">
      <formula>7</formula>
    </cfRule>
    <cfRule type="cellIs" dxfId="28" priority="29" stopIfTrue="1" operator="between">
      <formula>5.000001</formula>
      <formula>7</formula>
    </cfRule>
    <cfRule type="cellIs" dxfId="27" priority="30" stopIfTrue="1" operator="lessThan">
      <formula>2.000001</formula>
    </cfRule>
  </conditionalFormatting>
  <conditionalFormatting sqref="F3">
    <cfRule type="cellIs" dxfId="26" priority="25" stopIfTrue="1" operator="greaterThan">
      <formula>7</formula>
    </cfRule>
    <cfRule type="cellIs" dxfId="25" priority="26" stopIfTrue="1" operator="between">
      <formula>5.000001</formula>
      <formula>7</formula>
    </cfRule>
    <cfRule type="cellIs" dxfId="24" priority="27" stopIfTrue="1" operator="lessThan">
      <formula>2.000001</formula>
    </cfRule>
  </conditionalFormatting>
  <conditionalFormatting sqref="F4:F8">
    <cfRule type="cellIs" dxfId="23" priority="22" stopIfTrue="1" operator="greaterThan">
      <formula>7</formula>
    </cfRule>
    <cfRule type="cellIs" dxfId="22" priority="23" stopIfTrue="1" operator="between">
      <formula>5.000001</formula>
      <formula>7</formula>
    </cfRule>
    <cfRule type="cellIs" dxfId="21" priority="24" stopIfTrue="1" operator="lessThan">
      <formula>2.000001</formula>
    </cfRule>
  </conditionalFormatting>
  <conditionalFormatting sqref="G3">
    <cfRule type="cellIs" dxfId="20" priority="19" stopIfTrue="1" operator="greaterThan">
      <formula>7</formula>
    </cfRule>
    <cfRule type="cellIs" dxfId="19" priority="20" stopIfTrue="1" operator="between">
      <formula>5.000001</formula>
      <formula>7</formula>
    </cfRule>
    <cfRule type="cellIs" dxfId="18" priority="21" stopIfTrue="1" operator="lessThan">
      <formula>2.000001</formula>
    </cfRule>
  </conditionalFormatting>
  <conditionalFormatting sqref="G4:G8">
    <cfRule type="cellIs" dxfId="17" priority="16" stopIfTrue="1" operator="greaterThan">
      <formula>7</formula>
    </cfRule>
    <cfRule type="cellIs" dxfId="16" priority="17" stopIfTrue="1" operator="between">
      <formula>5.000001</formula>
      <formula>7</formula>
    </cfRule>
    <cfRule type="cellIs" dxfId="15" priority="18" stopIfTrue="1" operator="lessThan">
      <formula>2.000001</formula>
    </cfRule>
  </conditionalFormatting>
  <conditionalFormatting sqref="H3">
    <cfRule type="cellIs" dxfId="14" priority="13" stopIfTrue="1" operator="greaterThan">
      <formula>7</formula>
    </cfRule>
    <cfRule type="cellIs" dxfId="13" priority="14" stopIfTrue="1" operator="between">
      <formula>5.000001</formula>
      <formula>7</formula>
    </cfRule>
    <cfRule type="cellIs" dxfId="12" priority="15" stopIfTrue="1" operator="lessThan">
      <formula>2.000001</formula>
    </cfRule>
  </conditionalFormatting>
  <conditionalFormatting sqref="H4:H8">
    <cfRule type="cellIs" dxfId="11" priority="10" stopIfTrue="1" operator="greaterThan">
      <formula>7</formula>
    </cfRule>
    <cfRule type="cellIs" dxfId="10" priority="11" stopIfTrue="1" operator="between">
      <formula>5.000001</formula>
      <formula>7</formula>
    </cfRule>
    <cfRule type="cellIs" dxfId="9" priority="12" stopIfTrue="1" operator="lessThan">
      <formula>2.000001</formula>
    </cfRule>
  </conditionalFormatting>
  <conditionalFormatting sqref="I3:I8">
    <cfRule type="cellIs" dxfId="8" priority="7" stopIfTrue="1" operator="greaterThan">
      <formula>7</formula>
    </cfRule>
    <cfRule type="cellIs" dxfId="7" priority="8" stopIfTrue="1" operator="between">
      <formula>5.000001</formula>
      <formula>7</formula>
    </cfRule>
    <cfRule type="cellIs" dxfId="6" priority="9" stopIfTrue="1" operator="lessThan">
      <formula>2.000001</formula>
    </cfRule>
  </conditionalFormatting>
  <conditionalFormatting sqref="J3:J8">
    <cfRule type="cellIs" dxfId="5" priority="4" stopIfTrue="1" operator="greaterThan">
      <formula>7</formula>
    </cfRule>
    <cfRule type="cellIs" dxfId="4" priority="5" stopIfTrue="1" operator="between">
      <formula>5.000001</formula>
      <formula>7</formula>
    </cfRule>
    <cfRule type="cellIs" dxfId="3" priority="6" stopIfTrue="1" operator="lessThan">
      <formula>2.000001</formula>
    </cfRule>
  </conditionalFormatting>
  <conditionalFormatting sqref="M3:T3">
    <cfRule type="cellIs" dxfId="2" priority="1" stopIfTrue="1" operator="greaterThan">
      <formula>7</formula>
    </cfRule>
    <cfRule type="cellIs" dxfId="1" priority="2" stopIfTrue="1" operator="between">
      <formula>5.000001</formula>
      <formula>7</formula>
    </cfRule>
    <cfRule type="cellIs" dxfId="0" priority="3" stopIfTrue="1" operator="lessThan">
      <formula>2.000001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2020-10-09T03:53:08Z</dcterms:created>
  <dcterms:modified xsi:type="dcterms:W3CDTF">2021-01-18T07:17:24Z</dcterms:modified>
</cp:coreProperties>
</file>