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Ed-PEQNHS\Desktop\Currency Strength Meter\"/>
    </mc:Choice>
  </mc:AlternateContent>
  <xr:revisionPtr revIDLastSave="0" documentId="13_ncr:1_{7A00868F-16C1-4D27-B09F-F1C08D96A308}" xr6:coauthVersionLast="45" xr6:coauthVersionMax="45" xr10:uidLastSave="{00000000-0000-0000-0000-000000000000}"/>
  <bookViews>
    <workbookView xWindow="-120" yWindow="-120" windowWidth="20730" windowHeight="11160" xr2:uid="{6857E257-1E41-47AB-9859-A7C044B8E211}"/>
  </bookViews>
  <sheets>
    <sheet name="Sheet1" sheetId="1" r:id="rId1"/>
    <sheet name="Sheet2" sheetId="2" r:id="rId2"/>
  </sheets>
  <definedNames>
    <definedName name="_xlnm._FilterDatabase" localSheetId="0" hidden="1">Sheet1!$I$2:$I$31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B3" i="2" l="1" a="1"/>
  <c r="B3" i="2" s="1"/>
  <c r="B2" i="2" a="1"/>
  <c r="B2" i="2" s="1"/>
  <c r="B4" i="2" l="1" a="1"/>
  <c r="B4" i="2" s="1"/>
  <c r="B5" i="2" a="1"/>
  <c r="B5" i="2" s="1"/>
  <c r="M5" i="1" a="1"/>
  <c r="M5" i="1" s="1"/>
  <c r="M6" i="1" a="1"/>
  <c r="M6" i="1" s="1"/>
  <c r="M7" i="1" a="1"/>
  <c r="M7" i="1" s="1"/>
  <c r="M8" i="1" a="1"/>
  <c r="M8" i="1" s="1"/>
  <c r="M9" i="1" a="1"/>
  <c r="M9" i="1" s="1"/>
  <c r="M10" i="1" a="1"/>
  <c r="M10" i="1" s="1"/>
  <c r="M11" i="1" a="1"/>
  <c r="M11" i="1" s="1"/>
  <c r="M12" i="1" a="1"/>
  <c r="M12" i="1" s="1"/>
  <c r="M13" i="1" a="1"/>
  <c r="M13" i="1" s="1"/>
  <c r="M14" i="1" a="1"/>
  <c r="M14" i="1" s="1"/>
  <c r="M15" i="1" a="1"/>
  <c r="M15" i="1" s="1"/>
  <c r="M16" i="1" a="1"/>
  <c r="M16" i="1" s="1"/>
  <c r="M17" i="1" a="1"/>
  <c r="M17" i="1" s="1"/>
  <c r="M18" i="1" a="1"/>
  <c r="M18" i="1" s="1"/>
  <c r="M19" i="1" a="1"/>
  <c r="M19" i="1" s="1"/>
  <c r="M20" i="1" a="1"/>
  <c r="M20" i="1" s="1"/>
  <c r="M21" i="1" a="1"/>
  <c r="M21" i="1" s="1"/>
  <c r="M22" i="1" a="1"/>
  <c r="M22" i="1" s="1"/>
  <c r="M23" i="1" a="1"/>
  <c r="M23" i="1" s="1"/>
  <c r="M24" i="1" a="1"/>
  <c r="M24" i="1" s="1"/>
  <c r="M25" i="1" a="1"/>
  <c r="M25" i="1" s="1"/>
  <c r="M26" i="1" a="1"/>
  <c r="M26" i="1" s="1"/>
  <c r="M27" i="1" a="1"/>
  <c r="M27" i="1" s="1"/>
  <c r="M28" i="1" a="1"/>
  <c r="M28" i="1" s="1"/>
  <c r="M29" i="1" a="1"/>
  <c r="M29" i="1" s="1"/>
  <c r="M30" i="1" a="1"/>
  <c r="M30" i="1" s="1"/>
  <c r="M31" i="1" a="1"/>
  <c r="M31" i="1" s="1"/>
  <c r="M4" i="1" a="1"/>
  <c r="M4" i="1" s="1"/>
  <c r="K4" i="1"/>
  <c r="I4" i="1"/>
  <c r="L26" i="1" l="1" a="1"/>
  <c r="L26" i="1" s="1"/>
  <c r="U26" i="1" s="1"/>
  <c r="L6" i="1" a="1"/>
  <c r="L6" i="1" s="1"/>
  <c r="L17" i="1" a="1"/>
  <c r="L17" i="1" s="1"/>
  <c r="U17" i="1" s="1"/>
  <c r="L23" i="1" a="1"/>
  <c r="L23" i="1" s="1"/>
  <c r="U23" i="1" s="1"/>
  <c r="L22" i="1" a="1"/>
  <c r="L22" i="1" s="1"/>
  <c r="U22" i="1" s="1"/>
  <c r="L21" i="1" a="1"/>
  <c r="L21" i="1" s="1"/>
  <c r="U21" i="1" s="1"/>
  <c r="L20" i="1" a="1"/>
  <c r="L20" i="1" s="1"/>
  <c r="U20" i="1" s="1"/>
  <c r="L9" i="1" a="1"/>
  <c r="L9" i="1" s="1"/>
  <c r="U9" i="1" s="1"/>
  <c r="L27" i="1" a="1"/>
  <c r="L27" i="1" s="1"/>
  <c r="L19" i="1" a="1"/>
  <c r="L19" i="1" s="1"/>
  <c r="L18" i="1" a="1"/>
  <c r="L18" i="1" s="1"/>
  <c r="U18" i="1" s="1"/>
  <c r="L15" i="1" a="1"/>
  <c r="L15" i="1" s="1"/>
  <c r="U15" i="1" s="1"/>
  <c r="L24" i="1" a="1"/>
  <c r="L24" i="1" s="1"/>
  <c r="U24" i="1" s="1"/>
  <c r="L10" i="1" a="1"/>
  <c r="L10" i="1" s="1"/>
  <c r="U10" i="1" s="1"/>
  <c r="L16" i="1" a="1"/>
  <c r="L16" i="1" s="1"/>
  <c r="U16" i="1" s="1"/>
  <c r="L5" i="1" a="1"/>
  <c r="L5" i="1" s="1"/>
  <c r="L28" i="1" a="1"/>
  <c r="L28" i="1" s="1"/>
  <c r="U28" i="1" s="1"/>
  <c r="L4" i="1" a="1"/>
  <c r="L4" i="1" s="1"/>
  <c r="L13" i="1" a="1"/>
  <c r="L13" i="1" s="1"/>
  <c r="U13" i="1" s="1"/>
  <c r="L7" i="1" a="1"/>
  <c r="L7" i="1" s="1"/>
  <c r="L8" i="1" a="1"/>
  <c r="L8" i="1" s="1"/>
  <c r="L12" i="1" a="1"/>
  <c r="L12" i="1" s="1"/>
  <c r="U12" i="1" s="1"/>
  <c r="L31" i="1" a="1"/>
  <c r="L31" i="1" s="1"/>
  <c r="U31" i="1" s="1"/>
  <c r="L14" i="1" a="1"/>
  <c r="L14" i="1" s="1"/>
  <c r="U14" i="1" s="1"/>
  <c r="L11" i="1" a="1"/>
  <c r="L11" i="1" s="1"/>
  <c r="U11" i="1" s="1"/>
  <c r="L30" i="1" a="1"/>
  <c r="L30" i="1" s="1"/>
  <c r="U30" i="1" s="1"/>
  <c r="L25" i="1" a="1"/>
  <c r="L25" i="1" s="1"/>
  <c r="U25" i="1" s="1"/>
  <c r="L29" i="1" a="1"/>
  <c r="L29" i="1" s="1"/>
  <c r="U29" i="1" s="1"/>
  <c r="N31" i="1" a="1"/>
  <c r="N31" i="1" s="1"/>
  <c r="N19" i="1" a="1"/>
  <c r="N19" i="1" s="1"/>
  <c r="N7" i="1" a="1"/>
  <c r="N7" i="1" s="1"/>
  <c r="N30" i="1" a="1"/>
  <c r="N30" i="1" s="1"/>
  <c r="N18" i="1" a="1"/>
  <c r="N18" i="1" s="1"/>
  <c r="N6" i="1" a="1"/>
  <c r="N6" i="1" s="1"/>
  <c r="N29" i="1" a="1"/>
  <c r="N29" i="1" s="1"/>
  <c r="N17" i="1" a="1"/>
  <c r="N17" i="1" s="1"/>
  <c r="N28" i="1" a="1"/>
  <c r="N28" i="1" s="1"/>
  <c r="N16" i="1" a="1"/>
  <c r="N16" i="1" s="1"/>
  <c r="N27" i="1" a="1"/>
  <c r="N27" i="1" s="1"/>
  <c r="N15" i="1" a="1"/>
  <c r="N15" i="1" s="1"/>
  <c r="N26" i="1" a="1"/>
  <c r="N26" i="1" s="1"/>
  <c r="N14" i="1" a="1"/>
  <c r="N14" i="1" s="1"/>
  <c r="N25" i="1" a="1"/>
  <c r="N25" i="1" s="1"/>
  <c r="N13" i="1" a="1"/>
  <c r="N13" i="1" s="1"/>
  <c r="N24" i="1" a="1"/>
  <c r="N24" i="1" s="1"/>
  <c r="N12" i="1" a="1"/>
  <c r="N12" i="1" s="1"/>
  <c r="N23" i="1" a="1"/>
  <c r="N23" i="1" s="1"/>
  <c r="N11" i="1" a="1"/>
  <c r="N11" i="1" s="1"/>
  <c r="N22" i="1" a="1"/>
  <c r="N22" i="1" s="1"/>
  <c r="N10" i="1" a="1"/>
  <c r="N10" i="1" s="1"/>
  <c r="N21" i="1" a="1"/>
  <c r="N21" i="1" s="1"/>
  <c r="N9" i="1" a="1"/>
  <c r="N9" i="1" s="1"/>
  <c r="N20" i="1" a="1"/>
  <c r="N20" i="1" s="1"/>
  <c r="N8" i="1" a="1"/>
  <c r="N8" i="1" s="1"/>
  <c r="N5" i="1" a="1"/>
  <c r="N5" i="1" s="1"/>
  <c r="N4" i="1" a="1"/>
  <c r="N4" i="1" s="1"/>
  <c r="B6" i="2" a="1"/>
  <c r="B6" i="2" s="1"/>
  <c r="B7" i="2" s="1" a="1"/>
  <c r="B7" i="2" s="1"/>
  <c r="U19" i="1"/>
  <c r="U27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J6" i="1" l="1" a="1"/>
  <c r="J6" i="1" s="1"/>
  <c r="J17" i="1" a="1"/>
  <c r="J17" i="1" s="1"/>
  <c r="J30" i="1" a="1"/>
  <c r="J30" i="1" s="1"/>
  <c r="P30" i="1" s="1"/>
  <c r="J31" i="1" a="1"/>
  <c r="J31" i="1" s="1"/>
  <c r="P31" i="1" s="1"/>
  <c r="J7" i="1" a="1"/>
  <c r="J7" i="1" s="1"/>
  <c r="J18" i="1" a="1"/>
  <c r="J18" i="1" s="1"/>
  <c r="J19" i="1" a="1"/>
  <c r="J19" i="1" s="1"/>
  <c r="J9" i="1" a="1"/>
  <c r="J9" i="1" s="1"/>
  <c r="J20" i="1" a="1"/>
  <c r="J20" i="1" s="1"/>
  <c r="J4" i="1" a="1"/>
  <c r="J4" i="1" s="1"/>
  <c r="P4" i="1" s="1"/>
  <c r="J10" i="1" a="1"/>
  <c r="J10" i="1" s="1"/>
  <c r="J21" i="1" a="1"/>
  <c r="J21" i="1" s="1"/>
  <c r="J11" i="1" a="1"/>
  <c r="J11" i="1" s="1"/>
  <c r="J22" i="1" a="1"/>
  <c r="J22" i="1" s="1"/>
  <c r="P22" i="1" s="1"/>
  <c r="J12" i="1" a="1"/>
  <c r="J12" i="1" s="1"/>
  <c r="J23" i="1" a="1"/>
  <c r="J23" i="1" s="1"/>
  <c r="P23" i="1" s="1"/>
  <c r="J13" i="1" a="1"/>
  <c r="J13" i="1" s="1"/>
  <c r="J24" i="1" a="1"/>
  <c r="J24" i="1" s="1"/>
  <c r="P24" i="1" s="1"/>
  <c r="J14" i="1" a="1"/>
  <c r="J14" i="1" s="1"/>
  <c r="J25" i="1" a="1"/>
  <c r="J25" i="1" s="1"/>
  <c r="P25" i="1" s="1"/>
  <c r="J26" i="1" a="1"/>
  <c r="J26" i="1" s="1"/>
  <c r="P26" i="1" s="1"/>
  <c r="J15" i="1" a="1"/>
  <c r="J15" i="1" s="1"/>
  <c r="Q15" i="1" s="1"/>
  <c r="J5" i="1" a="1"/>
  <c r="J5" i="1" s="1"/>
  <c r="J27" i="1" a="1"/>
  <c r="J27" i="1" s="1"/>
  <c r="P27" i="1" s="1"/>
  <c r="J16" i="1" a="1"/>
  <c r="J16" i="1" s="1"/>
  <c r="J28" i="1" a="1"/>
  <c r="J28" i="1" s="1"/>
  <c r="P28" i="1" s="1"/>
  <c r="J29" i="1" a="1"/>
  <c r="J29" i="1" s="1"/>
  <c r="P29" i="1" s="1"/>
  <c r="J8" i="1" a="1"/>
  <c r="J8" i="1" s="1"/>
  <c r="U4" i="1"/>
  <c r="V4" i="1"/>
  <c r="V5" i="1"/>
  <c r="U5" i="1"/>
  <c r="U6" i="1"/>
  <c r="V6" i="1"/>
  <c r="U7" i="1"/>
  <c r="V7" i="1"/>
  <c r="U8" i="1"/>
  <c r="V8" i="1"/>
  <c r="Q4" i="1" l="1"/>
  <c r="S4" i="1" s="1" a="1"/>
  <c r="S4" i="1" s="1"/>
  <c r="X4" i="1" a="1"/>
  <c r="X4" i="1" s="1"/>
  <c r="X5" i="1" s="1" a="1"/>
  <c r="X5" i="1" s="1"/>
  <c r="X6" i="1" s="1" a="1"/>
  <c r="X6" i="1" s="1"/>
  <c r="X7" i="1" s="1" a="1"/>
  <c r="X7" i="1" s="1"/>
  <c r="W4" i="1" a="1"/>
  <c r="W4" i="1" s="1"/>
  <c r="R4" i="1" a="1"/>
  <c r="R4" i="1" s="1"/>
  <c r="Q22" i="1"/>
  <c r="P7" i="1"/>
  <c r="Q7" i="1"/>
  <c r="P12" i="1"/>
  <c r="Q12" i="1"/>
  <c r="P21" i="1"/>
  <c r="Q21" i="1"/>
  <c r="P10" i="1"/>
  <c r="Q10" i="1"/>
  <c r="P14" i="1"/>
  <c r="Q14" i="1"/>
  <c r="P11" i="1"/>
  <c r="Q11" i="1"/>
  <c r="P5" i="1"/>
  <c r="Q5" i="1"/>
  <c r="P9" i="1"/>
  <c r="Q9" i="1"/>
  <c r="P8" i="1"/>
  <c r="Q8" i="1"/>
  <c r="P20" i="1"/>
  <c r="Q20" i="1"/>
  <c r="P13" i="1"/>
  <c r="Q13" i="1"/>
  <c r="P15" i="1"/>
  <c r="P18" i="1"/>
  <c r="Q18" i="1"/>
  <c r="P17" i="1"/>
  <c r="Q17" i="1"/>
  <c r="P16" i="1"/>
  <c r="Q16" i="1"/>
  <c r="P6" i="1"/>
  <c r="Q6" i="1"/>
  <c r="P19" i="1"/>
  <c r="Q19" i="1"/>
  <c r="R5" i="1" l="1" a="1"/>
  <c r="R5" i="1" s="1"/>
  <c r="R6" i="1" s="1" a="1"/>
  <c r="R6" i="1" s="1"/>
  <c r="R7" i="1" s="1" a="1"/>
  <c r="R7" i="1" s="1"/>
  <c r="R8" i="1" s="1" a="1"/>
  <c r="R8" i="1" s="1"/>
  <c r="X8" i="1" a="1"/>
  <c r="X8" i="1" s="1"/>
  <c r="W5" i="1" a="1"/>
  <c r="W5" i="1" s="1"/>
  <c r="S5" i="1" a="1"/>
  <c r="S5" i="1" s="1"/>
  <c r="W6" i="1" l="1" a="1"/>
  <c r="W6" i="1" s="1"/>
  <c r="W7" i="1" s="1" a="1"/>
  <c r="W7" i="1" s="1"/>
  <c r="W8" i="1" s="1" a="1"/>
  <c r="W8" i="1" s="1"/>
  <c r="R9" i="1" a="1"/>
  <c r="R9" i="1" s="1"/>
  <c r="S6" i="1" a="1"/>
  <c r="S6" i="1" s="1"/>
  <c r="R10" i="1" l="1" a="1"/>
  <c r="R10" i="1" s="1"/>
  <c r="R11" i="1" s="1" a="1"/>
  <c r="R11" i="1" s="1"/>
  <c r="R12" i="1" s="1" a="1"/>
  <c r="R12" i="1" s="1"/>
  <c r="R13" i="1" s="1" a="1"/>
  <c r="R13" i="1" s="1"/>
  <c r="R14" i="1" s="1" a="1"/>
  <c r="R14" i="1" s="1"/>
  <c r="R15" i="1" s="1" a="1"/>
  <c r="R15" i="1" s="1"/>
  <c r="R16" i="1" s="1" a="1"/>
  <c r="R16" i="1" s="1"/>
  <c r="R17" i="1" s="1" a="1"/>
  <c r="R17" i="1" s="1"/>
  <c r="R18" i="1" s="1" a="1"/>
  <c r="R18" i="1" s="1"/>
  <c r="R19" i="1" s="1" a="1"/>
  <c r="R19" i="1" s="1"/>
  <c r="R20" i="1" s="1" a="1"/>
  <c r="R20" i="1" s="1"/>
  <c r="R21" i="1" s="1" a="1"/>
  <c r="R21" i="1" s="1"/>
  <c r="R22" i="1" s="1" a="1"/>
  <c r="R22" i="1" s="1"/>
  <c r="S7" i="1" a="1"/>
  <c r="S7" i="1" s="1"/>
  <c r="S8" i="1" s="1" a="1"/>
  <c r="S8" i="1" s="1"/>
  <c r="S9" i="1" l="1" a="1"/>
  <c r="S9" i="1" s="1"/>
  <c r="S10" i="1" l="1" a="1"/>
  <c r="S10" i="1" s="1"/>
  <c r="S11" i="1" l="1" a="1"/>
  <c r="S11" i="1" s="1"/>
  <c r="S12" i="1" s="1" a="1"/>
  <c r="S12" i="1" s="1"/>
  <c r="S13" i="1" l="1" a="1"/>
  <c r="S13" i="1" s="1"/>
  <c r="S14" i="1" s="1" a="1"/>
  <c r="S14" i="1" s="1"/>
  <c r="S15" i="1" s="1" a="1"/>
  <c r="S15" i="1" s="1"/>
  <c r="S16" i="1" s="1" a="1"/>
  <c r="S16" i="1" s="1"/>
  <c r="S17" i="1" s="1" a="1"/>
  <c r="S17" i="1" s="1"/>
  <c r="S18" i="1" s="1" a="1"/>
  <c r="S18" i="1" s="1"/>
  <c r="S19" i="1" s="1" a="1"/>
  <c r="S19" i="1" s="1"/>
  <c r="S20" i="1" s="1" a="1"/>
  <c r="S20" i="1" s="1"/>
  <c r="S21" i="1" s="1" a="1"/>
  <c r="S21" i="1" s="1"/>
  <c r="S22" i="1" s="1" a="1"/>
  <c r="S2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MELGASZAR</author>
  </authors>
  <commentList>
    <comment ref="B3" authorId="0" shapeId="0" xr:uid="{2AA0A894-8E0F-4EFE-AF5B-F6A30819DBBD}">
      <text>
        <r>
          <rPr>
            <b/>
            <sz val="16"/>
            <color indexed="81"/>
            <rFont val="Tahoma"/>
            <family val="2"/>
          </rPr>
          <t>Please only modify this AREA.Don't change the other tables.</t>
        </r>
      </text>
    </comment>
  </commentList>
</comments>
</file>

<file path=xl/sharedStrings.xml><?xml version="1.0" encoding="utf-8"?>
<sst xmlns="http://schemas.openxmlformats.org/spreadsheetml/2006/main" count="199" uniqueCount="53">
  <si>
    <t>Pairs</t>
  </si>
  <si>
    <t>AUDCAD</t>
  </si>
  <si>
    <t>AUDCHF</t>
  </si>
  <si>
    <t>SELL</t>
  </si>
  <si>
    <t>AUDJPY</t>
  </si>
  <si>
    <t>AUDNZD</t>
  </si>
  <si>
    <t>AUDUSD</t>
  </si>
  <si>
    <t>CADCHF</t>
  </si>
  <si>
    <t>CADJPY</t>
  </si>
  <si>
    <t>CHFJPY</t>
  </si>
  <si>
    <t>EURAUD</t>
  </si>
  <si>
    <t>BUY</t>
  </si>
  <si>
    <t>EURCAD</t>
  </si>
  <si>
    <t>EURCHF</t>
  </si>
  <si>
    <t>EURGBP</t>
  </si>
  <si>
    <t>EURJPY</t>
  </si>
  <si>
    <t>EURNZD</t>
  </si>
  <si>
    <t>EURUSD</t>
  </si>
  <si>
    <t>GBPAUD</t>
  </si>
  <si>
    <t>GBPCAD</t>
  </si>
  <si>
    <t>GBPCHF</t>
  </si>
  <si>
    <t>GBPJPY</t>
  </si>
  <si>
    <t>GBPNZD</t>
  </si>
  <si>
    <t>GBPUSD</t>
  </si>
  <si>
    <t>NZDCAD</t>
  </si>
  <si>
    <t>NZDCHF</t>
  </si>
  <si>
    <t>NZDJPY</t>
  </si>
  <si>
    <t>NZDUSD</t>
  </si>
  <si>
    <t>USDCAD</t>
  </si>
  <si>
    <t>USDCHF</t>
  </si>
  <si>
    <t>USDJPY</t>
  </si>
  <si>
    <t>H1</t>
  </si>
  <si>
    <t>H4</t>
  </si>
  <si>
    <t>M30</t>
  </si>
  <si>
    <t>M15</t>
  </si>
  <si>
    <t>M5</t>
  </si>
  <si>
    <t>Strong Sell</t>
  </si>
  <si>
    <t>Strong Buy</t>
  </si>
  <si>
    <t>Neutral</t>
  </si>
  <si>
    <t>SELL CHECK</t>
  </si>
  <si>
    <t>BUY CHECK</t>
  </si>
  <si>
    <t>NEUTRAL CHECK</t>
  </si>
  <si>
    <t>VERIFICATION VALUES:</t>
  </si>
  <si>
    <t>STRONG CURRENCY</t>
  </si>
  <si>
    <t>WEAK CURRENCY</t>
  </si>
  <si>
    <t>Column1</t>
  </si>
  <si>
    <t>AGENT NAME</t>
  </si>
  <si>
    <t>ASD</t>
  </si>
  <si>
    <t>WE</t>
  </si>
  <si>
    <t>WW</t>
  </si>
  <si>
    <t>QWE</t>
  </si>
  <si>
    <t>TOP STRONG CURRENCY</t>
  </si>
  <si>
    <t>TOP WEAK CURRENCY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</si>
</sst>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9C5700"/>
      <name val="Calibri"/>
      <family val="2"/>
      <scheme val="minor"/>
    </font>
    <font>
      <sz val="14"/>
      <color rgb="FF333333"/>
      <name val="Consolas"/>
      <family val="3"/>
    </font>
    <font>
      <sz val="12"/>
      <color theme="1"/>
      <name val="Calibri"/>
      <family val="2"/>
      <scheme val="minor"/>
    </font>
    <font>
      <b/>
      <sz val="12"/>
      <color rgb="FF9C0006"/>
      <name val="Calibri"/>
      <family val="2"/>
    </font>
    <font>
      <b/>
      <sz val="11"/>
      <color rgb="FF9C5700"/>
      <name val="Calibri"/>
      <family val="2"/>
    </font>
    <font>
      <sz val="11"/>
      <color rgb="FF333333"/>
      <name val="Calibri"/>
      <family val="2"/>
    </font>
    <font>
      <sz val="11"/>
      <color rgb="FF0A0101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9C0006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3F3F76"/>
      <name val="Calibri"/>
      <family val="2"/>
      <scheme val="minor"/>
    </font>
    <font>
      <b/>
      <sz val="12"/>
      <color theme="4" tint="-0.24994659260841701"/>
      <name val="Calibri"/>
      <family val="2"/>
    </font>
    <font>
      <sz val="12"/>
      <color theme="4" tint="-0.249977111117893"/>
      <name val="Calibri"/>
      <family val="2"/>
    </font>
    <font>
      <b/>
      <sz val="18"/>
      <color theme="4" tint="-0.249977111117893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6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 tint="0.39994506668294322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5" borderId="1" applyNumberFormat="0" applyAlignment="0" applyProtection="0"/>
    <xf numFmtId="0" fontId="6" fillId="6" borderId="1" applyNumberFormat="0" applyAlignment="0" applyProtection="0"/>
    <xf numFmtId="0" fontId="7" fillId="7" borderId="2" applyNumberFormat="0" applyAlignment="0" applyProtection="0"/>
    <xf numFmtId="0" fontId="1" fillId="8" borderId="0" applyNumberFormat="0" applyBorder="0" applyAlignment="0" applyProtection="0"/>
  </cellStyleXfs>
  <cellXfs count="30">
    <xf numFmtId="0" fontId="0" fillId="0" borderId="0" xfId="0"/>
    <xf numFmtId="0" fontId="2" fillId="2" borderId="3" xfId="1" applyBorder="1" applyAlignment="1">
      <alignment horizontal="center"/>
    </xf>
    <xf numFmtId="0" fontId="8" fillId="2" borderId="3" xfId="1" applyFont="1" applyBorder="1" applyAlignment="1">
      <alignment horizontal="center"/>
    </xf>
    <xf numFmtId="0" fontId="0" fillId="0" borderId="3" xfId="0" applyBorder="1"/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1" fillId="8" borderId="5" xfId="7" applyBorder="1" applyAlignment="1">
      <alignment horizontal="center"/>
    </xf>
    <xf numFmtId="0" fontId="1" fillId="8" borderId="3" xfId="7" applyBorder="1" applyAlignment="1">
      <alignment horizontal="center"/>
    </xf>
    <xf numFmtId="0" fontId="13" fillId="0" borderId="0" xfId="0" applyFont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7" fillId="0" borderId="3" xfId="0" applyFont="1" applyBorder="1"/>
    <xf numFmtId="0" fontId="18" fillId="0" borderId="0" xfId="0" applyFont="1" applyAlignment="1">
      <alignment horizontal="center"/>
    </xf>
    <xf numFmtId="0" fontId="6" fillId="6" borderId="3" xfId="5" applyBorder="1" applyAlignment="1">
      <alignment horizontal="center"/>
    </xf>
    <xf numFmtId="0" fontId="15" fillId="4" borderId="4" xfId="3" applyFont="1" applyBorder="1" applyAlignment="1">
      <alignment horizontal="center"/>
    </xf>
    <xf numFmtId="0" fontId="14" fillId="3" borderId="3" xfId="2" applyFont="1" applyBorder="1" applyAlignment="1">
      <alignment horizontal="center"/>
    </xf>
    <xf numFmtId="0" fontId="19" fillId="3" borderId="3" xfId="2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2" fillId="9" borderId="8" xfId="2" applyFont="1" applyFill="1" applyBorder="1" applyAlignment="1">
      <alignment horizontal="center" vertical="center"/>
    </xf>
    <xf numFmtId="0" fontId="23" fillId="9" borderId="8" xfId="0" applyFont="1" applyFill="1" applyBorder="1" applyAlignment="1">
      <alignment horizontal="center" vertical="center"/>
    </xf>
    <xf numFmtId="0" fontId="11" fillId="4" borderId="4" xfId="3" applyFont="1" applyBorder="1" applyAlignment="1">
      <alignment horizontal="center"/>
    </xf>
    <xf numFmtId="0" fontId="9" fillId="3" borderId="3" xfId="2" applyFont="1" applyBorder="1" applyAlignment="1">
      <alignment horizontal="center"/>
    </xf>
    <xf numFmtId="0" fontId="3" fillId="3" borderId="3" xfId="2" applyBorder="1" applyAlignment="1">
      <alignment horizontal="center"/>
    </xf>
    <xf numFmtId="0" fontId="0" fillId="0" borderId="0" xfId="0" applyBorder="1"/>
    <xf numFmtId="0" fontId="12" fillId="0" borderId="0" xfId="0" applyFont="1" applyBorder="1" applyAlignment="1">
      <alignment vertical="center"/>
    </xf>
    <xf numFmtId="0" fontId="24" fillId="7" borderId="10" xfId="6" applyFont="1" applyBorder="1" applyAlignment="1">
      <alignment horizontal="center"/>
    </xf>
    <xf numFmtId="0" fontId="21" fillId="5" borderId="1" xfId="4" applyFont="1" applyAlignment="1">
      <alignment horizontal="left"/>
    </xf>
    <xf numFmtId="0" fontId="5" fillId="5" borderId="7" xfId="4" applyBorder="1" applyAlignment="1">
      <alignment horizontal="left"/>
    </xf>
    <xf numFmtId="0" fontId="5" fillId="5" borderId="9" xfId="4" applyBorder="1" applyAlignment="1">
      <alignment horizontal="left"/>
    </xf>
    <xf numFmtId="0" fontId="0" fillId="0" borderId="0" xfId="0" applyAlignment="1">
      <alignment horizontal="center"/>
    </xf>
    <xf numFmtId="0" fontId="25" fillId="7" borderId="10" xfId="6" applyFont="1" applyBorder="1" applyAlignment="1">
      <alignment horizontal="center"/>
    </xf>
  </cellXfs>
  <cellStyles count="8">
    <cellStyle name="40% - Accent3" xfId="7" builtinId="39"/>
    <cellStyle name="Bad" xfId="2" builtinId="27"/>
    <cellStyle name="Calculation" xfId="5" builtinId="22"/>
    <cellStyle name="Check Cell" xfId="6" builtinId="23"/>
    <cellStyle name="Good" xfId="1" builtinId="26"/>
    <cellStyle name="Input" xfId="4" builtinId="20"/>
    <cellStyle name="Neutral" xfId="3" builtinId="28"/>
    <cellStyle name="Normal" xfId="0" builtinId="0"/>
  </cellStyles>
  <dxfs count="25"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outline="0">
        <right style="thin">
          <color indexed="64"/>
        </right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4" tint="-0.24994659260841701"/>
      </font>
      <fill>
        <patternFill>
          <fgColor theme="5" tint="0.79998168889431442"/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4" tint="-0.24994659260841701"/>
      </font>
      <fill>
        <patternFill>
          <fgColor theme="5" tint="0.79998168889431442"/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4" tint="-0.24994659260841701"/>
      </font>
      <fill>
        <patternFill>
          <fgColor theme="5" tint="0.79998168889431442"/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4" tint="-0.24994659260841701"/>
      </font>
      <fill>
        <patternFill>
          <fgColor theme="5" tint="0.79998168889431442"/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4" tint="-0.24994659260841701"/>
      </font>
      <fill>
        <patternFill>
          <fgColor theme="5" tint="0.79998168889431442"/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9F83C92D-632E-457B-A48D-447AD664D1FF}" name="TableDiv" displayName="TableDiv" ref="P3:P22" totalsRowShown="0" headerRowDxfId="14" dataDxfId="13">
  <autoFilter ref="P3:P22" xr:uid="{C91C6A09-6688-414F-A55E-27CF655518B9}"/>
  <tableColumns count="1">
    <tableColumn id="1" xr3:uid="{4E20A1C2-09AF-4EDE-95AF-222743F3F48C}" name="STRONG CURRENCY" dataDxfId="12">
      <calculatedColumnFormula>RIGHT(J4, 3)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CDB7B14-AD8B-4449-9FCB-8EF44A0B55F2}" name="Table18" displayName="Table18" ref="Q3:Q22" totalsRowShown="0" headerRowDxfId="11" dataDxfId="10">
  <autoFilter ref="Q3:Q22" xr:uid="{F46A8E17-896E-4D63-B260-2FD34E501A40}"/>
  <tableColumns count="1">
    <tableColumn id="1" xr3:uid="{B7C7F356-E50C-47A9-B4DC-731624C174C2}" name="WEAK CURRENCY" dataDxfId="9">
      <calculatedColumnFormula>LEFT(J4,3)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A0D9E163-A8BE-4F3E-AD09-FF15E861C309}" name="Table19" displayName="Table19" ref="U3:U8" totalsRowShown="0" headerRowDxfId="8" dataDxfId="7">
  <autoFilter ref="U3:U8" xr:uid="{478B68D1-1EF0-4F30-9B84-D5F74D010456}"/>
  <tableColumns count="1">
    <tableColumn id="1" xr3:uid="{C494DE1D-A7EE-450E-8286-33173658573E}" name="STRONG CURRENCY" dataDxfId="6">
      <calculatedColumnFormula>LEFT(L4,3)</calculatedColumnFormula>
    </tableColumn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FDD4FA3F-B80F-4092-B97E-E6AACA0B630C}" name="Table20" displayName="Table20" ref="V3:X8" totalsRowShown="0" headerRowDxfId="5" dataDxfId="4">
  <autoFilter ref="V3:X8" xr:uid="{51033667-C7EE-44ED-A904-6E575C1566D9}"/>
  <tableColumns count="3">
    <tableColumn id="1" xr3:uid="{A6CDEBA1-DD7E-449D-BFCF-D9A822156B68}" name="WEAK CURRENCY" dataDxfId="3">
      <calculatedColumnFormula>RIGHT(L4,3)</calculatedColumnFormula>
    </tableColumn>
    <tableColumn id="2" xr3:uid="{E9F31380-F888-41D5-8EC1-C8ED986858D1}" name="TOP STRONG CURRENCY" dataDxfId="2">
      <calculatedColumnFormula array="1">IFERROR(INDEX(Table19[STRONG CURRENCY],MATCH(0,INDEX(COUNTIF($W$3:W3,Table19[STRONG CURRENCY]),),0)),"")</calculatedColumnFormula>
    </tableColumn>
    <tableColumn id="3" xr3:uid="{88FC17E3-CDE3-4F54-98E5-EAD1CEB338DB}" name="TOP WEAK CURRENCY" dataDxfId="1" dataCellStyle="Bad">
      <calculatedColumnFormula array="1">IFERROR(INDEX(Table20[WEAK CURRENCY],MATCH(0,INDEX(COUNTIF($X$3:X3,Table20[WEAK CURRENCY]),),0)),"")</calculatedColumnFormula>
    </tableColumn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8401FEBB-DFB5-49C9-8E38-326664C54E8E}" name="Table15" displayName="Table15" ref="A1:B7" totalsRowShown="0">
  <autoFilter ref="A1:B7" xr:uid="{51717FD8-4B61-4DFF-820D-1444B9DCE1A6}"/>
  <tableColumns count="2">
    <tableColumn id="1" xr3:uid="{B71D9A97-0666-41FC-BE35-16AF2B5D6F70}" name="AGENT NAME"/>
    <tableColumn id="2" xr3:uid="{3DF6A152-61D5-4097-90E3-94EA06120CB4}" name="Column1" dataDxfId="0">
      <calculatedColumnFormula array="1">IFERROR(INDEX(Table15[AGENT NAME],MATCH(0,INDEX(COUNTIF($B$1:B1,Table15[AGENT NAME]),),0)),"")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7A89C-6FE0-47D5-890A-7327E97C3A2F}">
  <dimension ref="B1:X51"/>
  <sheetViews>
    <sheetView tabSelected="1" topLeftCell="H1" zoomScale="70" zoomScaleNormal="60" workbookViewId="0">
      <selection activeCell="L5" sqref="L5"/>
    </sheetView>
  </sheetViews>
  <sheetFormatPr defaultRowHeight="21" x14ac:dyDescent="0.25"/>
  <cols>
    <col min="2" max="2" width="15.28515625" style="5" customWidth="1"/>
    <col min="3" max="7" width="13.28515625" customWidth="1"/>
    <col min="8" max="8" width="16.42578125" customWidth="1"/>
    <col min="9" max="9" width="18.7109375" customWidth="1"/>
    <col min="10" max="10" width="18.7109375" style="11" customWidth="1"/>
    <col min="11" max="11" width="18.7109375" style="8" customWidth="1"/>
    <col min="12" max="12" width="18.7109375" style="16" customWidth="1"/>
    <col min="13" max="13" width="25.42578125" customWidth="1"/>
    <col min="14" max="14" width="18.7109375" customWidth="1"/>
    <col min="16" max="16" width="20.7109375" style="5" hidden="1" customWidth="1"/>
    <col min="17" max="17" width="27.85546875" hidden="1" customWidth="1"/>
    <col min="18" max="18" width="27.7109375" style="5" customWidth="1"/>
    <col min="19" max="19" width="27.7109375" customWidth="1"/>
    <col min="21" max="21" width="19.85546875" style="5" hidden="1" customWidth="1"/>
    <col min="22" max="22" width="18.7109375" style="5" hidden="1" customWidth="1"/>
    <col min="23" max="24" width="27.7109375" customWidth="1"/>
  </cols>
  <sheetData>
    <row r="1" spans="2:24" ht="21.75" thickBot="1" x14ac:dyDescent="0.3"/>
    <row r="2" spans="2:24" ht="24" thickTop="1" x14ac:dyDescent="0.35">
      <c r="P2" s="28"/>
      <c r="Q2" s="28"/>
      <c r="R2" s="29" t="s">
        <v>3</v>
      </c>
      <c r="S2" s="29"/>
      <c r="W2" s="24" t="s">
        <v>11</v>
      </c>
      <c r="X2" s="24"/>
    </row>
    <row r="3" spans="2:24" ht="15.75" x14ac:dyDescent="0.25">
      <c r="B3" s="2" t="s">
        <v>0</v>
      </c>
      <c r="C3" s="2" t="s">
        <v>32</v>
      </c>
      <c r="D3" s="2" t="s">
        <v>31</v>
      </c>
      <c r="E3" s="2" t="s">
        <v>33</v>
      </c>
      <c r="F3" s="2" t="s">
        <v>34</v>
      </c>
      <c r="G3" s="2" t="s">
        <v>35</v>
      </c>
      <c r="I3" s="12" t="s">
        <v>39</v>
      </c>
      <c r="J3" s="14" t="s">
        <v>36</v>
      </c>
      <c r="K3" s="12" t="s">
        <v>40</v>
      </c>
      <c r="L3" s="17" t="s">
        <v>37</v>
      </c>
      <c r="M3" s="12" t="s">
        <v>41</v>
      </c>
      <c r="N3" s="13" t="s">
        <v>38</v>
      </c>
      <c r="P3" s="5" t="s">
        <v>43</v>
      </c>
      <c r="Q3" s="5" t="s">
        <v>44</v>
      </c>
      <c r="R3" s="2" t="s">
        <v>51</v>
      </c>
      <c r="S3" s="20" t="s">
        <v>52</v>
      </c>
      <c r="U3" s="5" t="s">
        <v>43</v>
      </c>
      <c r="V3" s="5" t="s">
        <v>44</v>
      </c>
      <c r="W3" s="2" t="s">
        <v>51</v>
      </c>
      <c r="X3" s="20" t="s">
        <v>52</v>
      </c>
    </row>
    <row r="4" spans="2:24" ht="15.75" x14ac:dyDescent="0.25">
      <c r="B4" s="6" t="s">
        <v>1</v>
      </c>
      <c r="C4" s="4" t="s">
        <v>3</v>
      </c>
      <c r="D4" s="4" t="s">
        <v>11</v>
      </c>
      <c r="E4" s="4" t="s">
        <v>11</v>
      </c>
      <c r="F4" s="4" t="s">
        <v>11</v>
      </c>
      <c r="G4" s="4" t="s">
        <v>11</v>
      </c>
      <c r="I4" s="10" t="b">
        <f>COUNTIF(C4:G4, "&lt;&gt;SELL")=0</f>
        <v>0</v>
      </c>
      <c r="J4" s="15" t="str">
        <f t="array" ref="J4">IFERROR(INDEX($B$4:$B$31,SMALL(IF($I$4:$I$31=$B$34,ROW($B$4:$B$31)-MIN(ROW($B$4:$B$31))+1),ROWS($J$4:J4))),"")</f>
        <v>GBPJPY</v>
      </c>
      <c r="K4" s="9" t="b">
        <f>COUNTIF(C4:G4, "&lt;&gt;BUY")=0</f>
        <v>0</v>
      </c>
      <c r="L4" s="18" t="str">
        <f t="array" ref="L4">IFERROR(INDEX($B$4:$B$31,SMALL(IF($K$4:$K$31=$B$34,ROW($B$4:$B$31)-MIN(ROW($B$4:$B$31))+1),ROWS(L$4:L4))),"")</f>
        <v>AUDCHF</v>
      </c>
      <c r="M4" s="3" t="b">
        <f t="array" ref="M4">NOT(AND(EXACT(C4:G4,C4)))</f>
        <v>1</v>
      </c>
      <c r="N4" s="19" t="str">
        <f t="array" ref="N4">IFERROR(INDEX($B$4:$B$31,SMALL(IF($M$4:$M$31=$B$34,ROW($B$4:$B$31)-MIN(ROW($B$4:$B$31))+1),ROWS($N$4:N4))),"")</f>
        <v>AUDCAD</v>
      </c>
      <c r="P4" s="5" t="str">
        <f t="shared" ref="P4:P31" si="0">RIGHT(J4, 3)</f>
        <v>JPY</v>
      </c>
      <c r="Q4" s="5" t="str">
        <f t="shared" ref="Q4:Q22" si="1">LEFT(J4,3)</f>
        <v>GBP</v>
      </c>
      <c r="R4" s="1" t="str">
        <f t="array" ref="R4">IFERROR(INDEX(TableDiv[STRONG CURRENCY],MATCH(0,INDEX(COUNTIF($R$3:R3,TableDiv[STRONG CURRENCY]),),0)),"")</f>
        <v>JPY</v>
      </c>
      <c r="S4" s="21" t="str">
        <f t="array" ref="S4">IFERROR(INDEX(Table18[WEAK CURRENCY],MATCH(0,INDEX(COUNTIF($S$3:S3,Table18[WEAK CURRENCY]),),0)),"")</f>
        <v>GBP</v>
      </c>
      <c r="U4" s="5" t="str">
        <f>LEFT(L4,3)</f>
        <v>AUD</v>
      </c>
      <c r="V4" s="5" t="str">
        <f>RIGHT(L4,3)</f>
        <v>CHF</v>
      </c>
      <c r="W4" s="1" t="str">
        <f t="array" ref="W4">IFERROR(INDEX(Table19[STRONG CURRENCY],MATCH(0,INDEX(COUNTIF($W$3:W3,Table19[STRONG CURRENCY]),),0)),"")</f>
        <v>AUD</v>
      </c>
      <c r="X4" s="21" t="str">
        <f t="array" ref="X4">IFERROR(INDEX(Table20[WEAK CURRENCY],MATCH(0,INDEX(COUNTIF($X$3:X3,Table20[WEAK CURRENCY]),),0)),"")</f>
        <v>CHF</v>
      </c>
    </row>
    <row r="5" spans="2:24" ht="15.75" x14ac:dyDescent="0.25">
      <c r="B5" s="7" t="s">
        <v>2</v>
      </c>
      <c r="C5" s="4" t="s">
        <v>11</v>
      </c>
      <c r="D5" s="4" t="s">
        <v>11</v>
      </c>
      <c r="E5" s="4" t="s">
        <v>11</v>
      </c>
      <c r="F5" s="4" t="s">
        <v>11</v>
      </c>
      <c r="G5" s="4" t="s">
        <v>11</v>
      </c>
      <c r="I5" s="10" t="b">
        <f t="shared" ref="I5:I31" si="2">COUNTIF(C5:G5, "&lt;&gt;SELL")=0</f>
        <v>0</v>
      </c>
      <c r="J5" s="15" t="str">
        <f t="array" ref="J5">IFERROR(INDEX($B$4:$B$31,SMALL(IF($I$4:$I$31=$B$34,ROW($B$4:$B$31)-MIN(ROW($B$4:$B$31))+1),ROWS($J$4:J5))),"")</f>
        <v/>
      </c>
      <c r="K5" s="9" t="b">
        <f t="shared" ref="K5:K31" si="3">COUNTIF(C5:G5, "&lt;&gt;BUY")=0</f>
        <v>1</v>
      </c>
      <c r="L5" s="18" t="str">
        <f t="array" ref="L5">IFERROR(INDEX($B$4:$B$31,SMALL(IF($K$4:$K$31=$B$34,ROW($B$4:$B$31)-MIN(ROW($B$4:$B$31))+1),ROWS(L$4:L5))),"")</f>
        <v>AUDNZD</v>
      </c>
      <c r="M5" s="3" t="b">
        <f t="array" ref="M5">NOT(AND(EXACT(C5:G5,C5)))</f>
        <v>0</v>
      </c>
      <c r="N5" s="19" t="str">
        <f t="array" ref="N5">IFERROR(INDEX($B$4:$B$31,SMALL(IF($M$4:$M$31=$B$34,ROW($B$4:$B$31)-MIN(ROW($B$4:$B$31))+1),ROWS($N$4:N5))),"")</f>
        <v>AUDJPY</v>
      </c>
      <c r="P5" s="5" t="str">
        <f t="shared" si="0"/>
        <v/>
      </c>
      <c r="Q5" s="5" t="str">
        <f t="shared" si="1"/>
        <v/>
      </c>
      <c r="R5" s="1" t="str">
        <f t="array" ref="R5">IFERROR(INDEX(TableDiv[STRONG CURRENCY],MATCH(0,INDEX(COUNTIF($R$3:R4,TableDiv[STRONG CURRENCY]),),0)),"")</f>
        <v/>
      </c>
      <c r="S5" s="21" t="str">
        <f t="array" ref="S5">IFERROR(INDEX(Table18[WEAK CURRENCY],MATCH(0,INDEX(COUNTIF($S$3:S4,Table18[WEAK CURRENCY]),),0)),"")</f>
        <v/>
      </c>
      <c r="U5" s="5" t="str">
        <f t="shared" ref="U5:U31" si="4">LEFT(L5,3)</f>
        <v>AUD</v>
      </c>
      <c r="V5" s="5" t="str">
        <f t="shared" ref="V5:V8" si="5">RIGHT(L5,3)</f>
        <v>NZD</v>
      </c>
      <c r="W5" s="1" t="str">
        <f t="array" ref="W5">IFERROR(INDEX(Table19[STRONG CURRENCY],MATCH(0,INDEX(COUNTIF($W$3:W4,Table19[STRONG CURRENCY]),),0)),"")</f>
        <v>EUR</v>
      </c>
      <c r="X5" s="21" t="str">
        <f t="array" ref="X5">IFERROR(INDEX(Table20[WEAK CURRENCY],MATCH(0,INDEX(COUNTIF($X$3:X4,Table20[WEAK CURRENCY]),),0)),"")</f>
        <v>NZD</v>
      </c>
    </row>
    <row r="6" spans="2:24" ht="15.75" x14ac:dyDescent="0.25">
      <c r="B6" s="7" t="s">
        <v>4</v>
      </c>
      <c r="C6" s="4" t="s">
        <v>11</v>
      </c>
      <c r="D6" s="4" t="s">
        <v>11</v>
      </c>
      <c r="E6" s="4" t="s">
        <v>3</v>
      </c>
      <c r="F6" s="4" t="s">
        <v>3</v>
      </c>
      <c r="G6" s="4" t="s">
        <v>3</v>
      </c>
      <c r="I6" s="10" t="b">
        <f t="shared" si="2"/>
        <v>0</v>
      </c>
      <c r="J6" s="15" t="str">
        <f t="array" ref="J6">IFERROR(INDEX($B$4:$B$31,SMALL(IF($I$4:$I$31=$B$34,ROW($B$4:$B$31)-MIN(ROW($B$4:$B$31))+1),ROWS($J$4:J6))),"")</f>
        <v/>
      </c>
      <c r="K6" s="9" t="b">
        <f t="shared" si="3"/>
        <v>0</v>
      </c>
      <c r="L6" s="18" t="str">
        <f t="array" ref="L6">IFERROR(INDEX($B$4:$B$31,SMALL(IF($K$4:$K$31=$B$34,ROW($B$4:$B$31)-MIN(ROW($B$4:$B$31))+1),ROWS(L$4:L6))),"")</f>
        <v>EURGBP</v>
      </c>
      <c r="M6" s="3" t="b">
        <f t="array" ref="M6">NOT(AND(EXACT(C6:G6,C6)))</f>
        <v>1</v>
      </c>
      <c r="N6" s="19" t="str">
        <f t="array" ref="N6">IFERROR(INDEX($B$4:$B$31,SMALL(IF($M$4:$M$31=$B$34,ROW($B$4:$B$31)-MIN(ROW($B$4:$B$31))+1),ROWS($N$4:N6))),"")</f>
        <v>AUDUSD</v>
      </c>
      <c r="P6" s="5" t="str">
        <f t="shared" si="0"/>
        <v/>
      </c>
      <c r="Q6" s="5" t="str">
        <f t="shared" si="1"/>
        <v/>
      </c>
      <c r="R6" s="1" t="str">
        <f t="array" ref="R6">IFERROR(INDEX(TableDiv[STRONG CURRENCY],MATCH(0,INDEX(COUNTIF($R$3:R5,TableDiv[STRONG CURRENCY]),),0)),"")</f>
        <v/>
      </c>
      <c r="S6" s="21" t="str">
        <f t="array" ref="S6">IFERROR(INDEX(Table18[WEAK CURRENCY],MATCH(0,INDEX(COUNTIF($S$3:S5,Table18[WEAK CURRENCY]),),0)),"")</f>
        <v/>
      </c>
      <c r="U6" s="5" t="str">
        <f t="shared" si="4"/>
        <v>EUR</v>
      </c>
      <c r="V6" s="5" t="str">
        <f t="shared" si="5"/>
        <v>GBP</v>
      </c>
      <c r="W6" s="1" t="str">
        <f t="array" ref="W6">IFERROR(INDEX(Table19[STRONG CURRENCY],MATCH(0,INDEX(COUNTIF($W$3:W5,Table19[STRONG CURRENCY]),),0)),"")</f>
        <v/>
      </c>
      <c r="X6" s="21" t="str">
        <f t="array" ref="X6">IFERROR(INDEX(Table20[WEAK CURRENCY],MATCH(0,INDEX(COUNTIF($X$3:X5,Table20[WEAK CURRENCY]),),0)),"")</f>
        <v>GBP</v>
      </c>
    </row>
    <row r="7" spans="2:24" ht="15.75" x14ac:dyDescent="0.25">
      <c r="B7" s="7" t="s">
        <v>5</v>
      </c>
      <c r="C7" s="4" t="s">
        <v>11</v>
      </c>
      <c r="D7" s="4" t="s">
        <v>11</v>
      </c>
      <c r="E7" s="4" t="s">
        <v>11</v>
      </c>
      <c r="F7" s="4" t="s">
        <v>11</v>
      </c>
      <c r="G7" s="4" t="s">
        <v>11</v>
      </c>
      <c r="I7" s="10" t="b">
        <f t="shared" si="2"/>
        <v>0</v>
      </c>
      <c r="J7" s="15" t="str">
        <f t="array" ref="J7">IFERROR(INDEX($B$4:$B$31,SMALL(IF($I$4:$I$31=$B$34,ROW($B$4:$B$31)-MIN(ROW($B$4:$B$31))+1),ROWS($J$4:J7))),"")</f>
        <v/>
      </c>
      <c r="K7" s="9" t="b">
        <f t="shared" si="3"/>
        <v>1</v>
      </c>
      <c r="L7" s="18" t="str">
        <f t="array" ref="L7">IFERROR(INDEX($B$4:$B$31,SMALL(IF($K$4:$K$31=$B$34,ROW($B$4:$B$31)-MIN(ROW($B$4:$B$31))+1),ROWS(L$4:L7))),"")</f>
        <v>EURNZD</v>
      </c>
      <c r="M7" s="3" t="b">
        <f t="array" ref="M7">NOT(AND(EXACT(C7:G7,C7)))</f>
        <v>0</v>
      </c>
      <c r="N7" s="19" t="str">
        <f t="array" ref="N7">IFERROR(INDEX($B$4:$B$31,SMALL(IF($M$4:$M$31=$B$34,ROW($B$4:$B$31)-MIN(ROW($B$4:$B$31))+1),ROWS($N$4:N7))),"")</f>
        <v>CADCHF</v>
      </c>
      <c r="P7" s="5" t="str">
        <f t="shared" si="0"/>
        <v/>
      </c>
      <c r="Q7" s="5" t="str">
        <f t="shared" si="1"/>
        <v/>
      </c>
      <c r="R7" s="1" t="str">
        <f t="array" ref="R7">IFERROR(INDEX(TableDiv[STRONG CURRENCY],MATCH(0,INDEX(COUNTIF($R$3:R6,TableDiv[STRONG CURRENCY]),),0)),"")</f>
        <v/>
      </c>
      <c r="S7" s="21" t="str">
        <f t="array" ref="S7">IFERROR(INDEX(Table18[WEAK CURRENCY],MATCH(0,INDEX(COUNTIF($S$3:S6,Table18[WEAK CURRENCY]),),0)),"")</f>
        <v/>
      </c>
      <c r="U7" s="5" t="str">
        <f t="shared" si="4"/>
        <v>EUR</v>
      </c>
      <c r="V7" s="5" t="str">
        <f t="shared" si="5"/>
        <v>NZD</v>
      </c>
      <c r="W7" s="1" t="str">
        <f t="array" ref="W7">IFERROR(INDEX(Table19[STRONG CURRENCY],MATCH(0,INDEX(COUNTIF($W$3:W6,Table19[STRONG CURRENCY]),),0)),"")</f>
        <v/>
      </c>
      <c r="X7" s="21" t="str">
        <f t="array" ref="X7">IFERROR(INDEX(Table20[WEAK CURRENCY],MATCH(0,INDEX(COUNTIF($X$3:X6,Table20[WEAK CURRENCY]),),0)),"")</f>
        <v/>
      </c>
    </row>
    <row r="8" spans="2:24" ht="15.75" x14ac:dyDescent="0.25">
      <c r="B8" s="7" t="s">
        <v>6</v>
      </c>
      <c r="C8" s="4" t="s">
        <v>3</v>
      </c>
      <c r="D8" s="4" t="s">
        <v>11</v>
      </c>
      <c r="E8" s="4" t="s">
        <v>11</v>
      </c>
      <c r="F8" s="4" t="s">
        <v>11</v>
      </c>
      <c r="G8" s="4" t="s">
        <v>11</v>
      </c>
      <c r="I8" s="10" t="b">
        <f t="shared" si="2"/>
        <v>0</v>
      </c>
      <c r="J8" s="15" t="str">
        <f t="array" ref="J8">IFERROR(INDEX($B$4:$B$31,SMALL(IF($I$4:$I$31=$B$34,ROW($B$4:$B$31)-MIN(ROW($B$4:$B$31))+1),ROWS($J$4:J8))),"")</f>
        <v/>
      </c>
      <c r="K8" s="9" t="b">
        <f t="shared" si="3"/>
        <v>0</v>
      </c>
      <c r="L8" s="18" t="str">
        <f t="array" ref="L8">IFERROR(INDEX($B$4:$B$31,SMALL(IF($K$4:$K$31=$B$34,ROW($B$4:$B$31)-MIN(ROW($B$4:$B$31))+1),ROWS(L$4:L8))),"")</f>
        <v/>
      </c>
      <c r="M8" s="3" t="b">
        <f t="array" ref="M8">NOT(AND(EXACT(C8:G8,C8)))</f>
        <v>1</v>
      </c>
      <c r="N8" s="19" t="str">
        <f t="array" ref="N8">IFERROR(INDEX($B$4:$B$31,SMALL(IF($M$4:$M$31=$B$34,ROW($B$4:$B$31)-MIN(ROW($B$4:$B$31))+1),ROWS($N$4:N8))),"")</f>
        <v>CADJPY</v>
      </c>
      <c r="P8" s="5" t="str">
        <f t="shared" si="0"/>
        <v/>
      </c>
      <c r="Q8" s="5" t="str">
        <f t="shared" si="1"/>
        <v/>
      </c>
      <c r="R8" s="1" t="str">
        <f t="array" ref="R8">IFERROR(INDEX(TableDiv[STRONG CURRENCY],MATCH(0,INDEX(COUNTIF($R$3:R7,TableDiv[STRONG CURRENCY]),),0)),"")</f>
        <v/>
      </c>
      <c r="S8" s="21" t="str">
        <f t="array" ref="S8">IFERROR(INDEX(Table18[WEAK CURRENCY],MATCH(0,INDEX(COUNTIF($S$3:S7,Table18[WEAK CURRENCY]),),0)),"")</f>
        <v/>
      </c>
      <c r="U8" s="5" t="str">
        <f t="shared" si="4"/>
        <v/>
      </c>
      <c r="V8" s="5" t="str">
        <f t="shared" si="5"/>
        <v/>
      </c>
      <c r="W8" s="1" t="str">
        <f t="array" ref="W8">IFERROR(INDEX(Table19[STRONG CURRENCY],MATCH(0,INDEX(COUNTIF($W$3:W7,Table19[STRONG CURRENCY]),),0)),"")</f>
        <v/>
      </c>
      <c r="X8" s="21" t="str">
        <f t="array" ref="X8">IFERROR(INDEX(Table20[WEAK CURRENCY],MATCH(0,INDEX(COUNTIF($X$3:X7,Table20[WEAK CURRENCY]),),0)),"")</f>
        <v/>
      </c>
    </row>
    <row r="9" spans="2:24" ht="15.75" x14ac:dyDescent="0.25">
      <c r="B9" s="7" t="s">
        <v>7</v>
      </c>
      <c r="C9" s="4" t="s">
        <v>11</v>
      </c>
      <c r="D9" s="4" t="s">
        <v>11</v>
      </c>
      <c r="E9" s="4" t="s">
        <v>11</v>
      </c>
      <c r="F9" s="4" t="s">
        <v>3</v>
      </c>
      <c r="G9" s="4" t="s">
        <v>3</v>
      </c>
      <c r="I9" s="10" t="b">
        <f t="shared" si="2"/>
        <v>0</v>
      </c>
      <c r="J9" s="15" t="str">
        <f t="array" ref="J9">IFERROR(INDEX($B$4:$B$31,SMALL(IF($I$4:$I$31=$B$34,ROW($B$4:$B$31)-MIN(ROW($B$4:$B$31))+1),ROWS($J$4:J9))),"")</f>
        <v/>
      </c>
      <c r="K9" s="9" t="b">
        <f t="shared" si="3"/>
        <v>0</v>
      </c>
      <c r="L9" s="18" t="str">
        <f t="array" ref="L9">IFERROR(INDEX($B$4:$B$31,SMALL(IF($K$4:$K$31=$B$34,ROW($B$4:$B$31)-MIN(ROW($B$4:$B$31))+1),ROWS(L$4:L9))),"")</f>
        <v/>
      </c>
      <c r="M9" s="3" t="b">
        <f t="array" ref="M9">NOT(AND(EXACT(C9:G9,C9)))</f>
        <v>1</v>
      </c>
      <c r="N9" s="19" t="str">
        <f t="array" ref="N9">IFERROR(INDEX($B$4:$B$31,SMALL(IF($M$4:$M$31=$B$34,ROW($B$4:$B$31)-MIN(ROW($B$4:$B$31))+1),ROWS($N$4:N9))),"")</f>
        <v>CHFJPY</v>
      </c>
      <c r="P9" s="5" t="str">
        <f t="shared" si="0"/>
        <v/>
      </c>
      <c r="Q9" s="5" t="str">
        <f t="shared" si="1"/>
        <v/>
      </c>
      <c r="R9" s="1" t="str">
        <f t="array" ref="R9">IFERROR(INDEX(TableDiv[STRONG CURRENCY],MATCH(0,INDEX(COUNTIF($R$3:R8,TableDiv[STRONG CURRENCY]),),0)),"")</f>
        <v/>
      </c>
      <c r="S9" s="21" t="str">
        <f t="array" ref="S9">IFERROR(INDEX(Table18[WEAK CURRENCY],MATCH(0,INDEX(COUNTIF($S$3:S8,Table18[WEAK CURRENCY]),),0)),"")</f>
        <v/>
      </c>
      <c r="U9" s="5" t="str">
        <f t="shared" si="4"/>
        <v/>
      </c>
      <c r="W9" s="1"/>
      <c r="X9" s="21"/>
    </row>
    <row r="10" spans="2:24" ht="15.75" x14ac:dyDescent="0.25">
      <c r="B10" s="7" t="s">
        <v>8</v>
      </c>
      <c r="C10" s="4" t="s">
        <v>11</v>
      </c>
      <c r="D10" s="4" t="s">
        <v>11</v>
      </c>
      <c r="E10" s="4" t="s">
        <v>3</v>
      </c>
      <c r="F10" s="4" t="s">
        <v>3</v>
      </c>
      <c r="G10" s="4" t="s">
        <v>3</v>
      </c>
      <c r="I10" s="10" t="b">
        <f t="shared" si="2"/>
        <v>0</v>
      </c>
      <c r="J10" s="15" t="str">
        <f t="array" ref="J10">IFERROR(INDEX($B$4:$B$31,SMALL(IF($I$4:$I$31=$B$34,ROW($B$4:$B$31)-MIN(ROW($B$4:$B$31))+1),ROWS($J$4:J10))),"")</f>
        <v/>
      </c>
      <c r="K10" s="9" t="b">
        <f t="shared" si="3"/>
        <v>0</v>
      </c>
      <c r="L10" s="18" t="str">
        <f t="array" ref="L10">IFERROR(INDEX($B$4:$B$31,SMALL(IF($K$4:$K$31=$B$34,ROW($B$4:$B$31)-MIN(ROW($B$4:$B$31))+1),ROWS(L$4:L10))),"")</f>
        <v/>
      </c>
      <c r="M10" s="3" t="b">
        <f t="array" ref="M10">NOT(AND(EXACT(C10:G10,C10)))</f>
        <v>1</v>
      </c>
      <c r="N10" s="19" t="str">
        <f t="array" ref="N10">IFERROR(INDEX($B$4:$B$31,SMALL(IF($M$4:$M$31=$B$34,ROW($B$4:$B$31)-MIN(ROW($B$4:$B$31))+1),ROWS($N$4:N10))),"")</f>
        <v>EURAUD</v>
      </c>
      <c r="P10" s="5" t="str">
        <f t="shared" si="0"/>
        <v/>
      </c>
      <c r="Q10" s="5" t="str">
        <f t="shared" si="1"/>
        <v/>
      </c>
      <c r="R10" s="1" t="str">
        <f t="array" ref="R10">IFERROR(INDEX(TableDiv[STRONG CURRENCY],MATCH(0,INDEX(COUNTIF($R$3:R9,TableDiv[STRONG CURRENCY]),),0)),"")</f>
        <v/>
      </c>
      <c r="S10" s="21" t="str">
        <f t="array" ref="S10">IFERROR(INDEX(Table18[WEAK CURRENCY],MATCH(0,INDEX(COUNTIF($S$3:S9,Table18[WEAK CURRENCY]),),0)),"")</f>
        <v/>
      </c>
      <c r="U10" s="5" t="str">
        <f t="shared" si="4"/>
        <v/>
      </c>
      <c r="W10" s="1"/>
      <c r="X10" s="21"/>
    </row>
    <row r="11" spans="2:24" ht="15.75" x14ac:dyDescent="0.25">
      <c r="B11" s="7" t="s">
        <v>9</v>
      </c>
      <c r="C11" s="4" t="s">
        <v>11</v>
      </c>
      <c r="D11" s="4" t="s">
        <v>11</v>
      </c>
      <c r="E11" s="4" t="s">
        <v>3</v>
      </c>
      <c r="F11" s="4" t="s">
        <v>3</v>
      </c>
      <c r="G11" s="4" t="s">
        <v>3</v>
      </c>
      <c r="I11" s="10" t="b">
        <f t="shared" si="2"/>
        <v>0</v>
      </c>
      <c r="J11" s="15" t="str">
        <f t="array" ref="J11">IFERROR(INDEX($B$4:$B$31,SMALL(IF($I$4:$I$31=$B$34,ROW($B$4:$B$31)-MIN(ROW($B$4:$B$31))+1),ROWS($J$4:J11))),"")</f>
        <v/>
      </c>
      <c r="K11" s="9" t="b">
        <f t="shared" si="3"/>
        <v>0</v>
      </c>
      <c r="L11" s="18" t="str">
        <f t="array" ref="L11">IFERROR(INDEX($B$4:$B$31,SMALL(IF($K$4:$K$31=$B$34,ROW($B$4:$B$31)-MIN(ROW($B$4:$B$31))+1),ROWS(L$4:L11))),"")</f>
        <v/>
      </c>
      <c r="M11" s="3" t="b">
        <f t="array" ref="M11">NOT(AND(EXACT(C11:G11,C11)))</f>
        <v>1</v>
      </c>
      <c r="N11" s="19" t="str">
        <f t="array" ref="N11">IFERROR(INDEX($B$4:$B$31,SMALL(IF($M$4:$M$31=$B$34,ROW($B$4:$B$31)-MIN(ROW($B$4:$B$31))+1),ROWS($N$4:N11))),"")</f>
        <v>EURCAD</v>
      </c>
      <c r="P11" s="5" t="str">
        <f t="shared" si="0"/>
        <v/>
      </c>
      <c r="Q11" s="5" t="str">
        <f t="shared" si="1"/>
        <v/>
      </c>
      <c r="R11" s="1" t="str">
        <f t="array" ref="R11">IFERROR(INDEX(TableDiv[STRONG CURRENCY],MATCH(0,INDEX(COUNTIF($R$3:R10,TableDiv[STRONG CURRENCY]),),0)),"")</f>
        <v/>
      </c>
      <c r="S11" s="21" t="str">
        <f t="array" ref="S11">IFERROR(INDEX(Table18[WEAK CURRENCY],MATCH(0,INDEX(COUNTIF($S$3:S10,Table18[WEAK CURRENCY]),),0)),"")</f>
        <v/>
      </c>
      <c r="U11" s="5" t="str">
        <f t="shared" si="4"/>
        <v/>
      </c>
      <c r="W11" s="1"/>
      <c r="X11" s="21"/>
    </row>
    <row r="12" spans="2:24" ht="15.75" x14ac:dyDescent="0.25">
      <c r="B12" s="7" t="s">
        <v>10</v>
      </c>
      <c r="C12" s="4" t="s">
        <v>3</v>
      </c>
      <c r="D12" s="4" t="s">
        <v>3</v>
      </c>
      <c r="E12" s="4" t="s">
        <v>11</v>
      </c>
      <c r="F12" s="4" t="s">
        <v>11</v>
      </c>
      <c r="G12" s="4" t="s">
        <v>11</v>
      </c>
      <c r="I12" s="10" t="b">
        <f t="shared" si="2"/>
        <v>0</v>
      </c>
      <c r="J12" s="15" t="str">
        <f t="array" ref="J12">IFERROR(INDEX($B$4:$B$31,SMALL(IF($I$4:$I$31=$B$34,ROW($B$4:$B$31)-MIN(ROW($B$4:$B$31))+1),ROWS($J$4:J12))),"")</f>
        <v/>
      </c>
      <c r="K12" s="9" t="b">
        <f t="shared" si="3"/>
        <v>0</v>
      </c>
      <c r="L12" s="18" t="str">
        <f t="array" ref="L12">IFERROR(INDEX($B$4:$B$31,SMALL(IF($K$4:$K$31=$B$34,ROW($B$4:$B$31)-MIN(ROW($B$4:$B$31))+1),ROWS(L$4:L12))),"")</f>
        <v/>
      </c>
      <c r="M12" s="3" t="b">
        <f t="array" ref="M12">NOT(AND(EXACT(C12:G12,C12)))</f>
        <v>1</v>
      </c>
      <c r="N12" s="19" t="str">
        <f t="array" ref="N12">IFERROR(INDEX($B$4:$B$31,SMALL(IF($M$4:$M$31=$B$34,ROW($B$4:$B$31)-MIN(ROW($B$4:$B$31))+1),ROWS($N$4:N12))),"")</f>
        <v>EURCHF</v>
      </c>
      <c r="P12" s="5" t="str">
        <f t="shared" si="0"/>
        <v/>
      </c>
      <c r="Q12" s="5" t="str">
        <f t="shared" si="1"/>
        <v/>
      </c>
      <c r="R12" s="1" t="str">
        <f t="array" ref="R12">IFERROR(INDEX(TableDiv[STRONG CURRENCY],MATCH(0,INDEX(COUNTIF($R$3:R11,TableDiv[STRONG CURRENCY]),),0)),"")</f>
        <v/>
      </c>
      <c r="S12" s="21" t="str">
        <f t="array" ref="S12">IFERROR(INDEX(Table18[WEAK CURRENCY],MATCH(0,INDEX(COUNTIF($S$3:S11,Table18[WEAK CURRENCY]),),0)),"")</f>
        <v/>
      </c>
      <c r="U12" s="5" t="str">
        <f t="shared" si="4"/>
        <v/>
      </c>
      <c r="W12" s="1"/>
      <c r="X12" s="21"/>
    </row>
    <row r="13" spans="2:24" ht="15.75" x14ac:dyDescent="0.25">
      <c r="B13" s="7" t="s">
        <v>12</v>
      </c>
      <c r="C13" s="4" t="s">
        <v>3</v>
      </c>
      <c r="D13" s="4" t="s">
        <v>3</v>
      </c>
      <c r="E13" s="4" t="s">
        <v>11</v>
      </c>
      <c r="F13" s="4" t="s">
        <v>11</v>
      </c>
      <c r="G13" s="4" t="s">
        <v>11</v>
      </c>
      <c r="I13" s="10" t="b">
        <f t="shared" si="2"/>
        <v>0</v>
      </c>
      <c r="J13" s="15" t="str">
        <f t="array" ref="J13">IFERROR(INDEX($B$4:$B$31,SMALL(IF($I$4:$I$31=$B$34,ROW($B$4:$B$31)-MIN(ROW($B$4:$B$31))+1),ROWS($J$4:J13))),"")</f>
        <v/>
      </c>
      <c r="K13" s="9" t="b">
        <f t="shared" si="3"/>
        <v>0</v>
      </c>
      <c r="L13" s="18" t="str">
        <f t="array" ref="L13">IFERROR(INDEX($B$4:$B$31,SMALL(IF($K$4:$K$31=$B$34,ROW($B$4:$B$31)-MIN(ROW($B$4:$B$31))+1),ROWS(L$4:L13))),"")</f>
        <v/>
      </c>
      <c r="M13" s="3" t="b">
        <f t="array" ref="M13">NOT(AND(EXACT(C13:G13,C13)))</f>
        <v>1</v>
      </c>
      <c r="N13" s="19" t="str">
        <f t="array" ref="N13">IFERROR(INDEX($B$4:$B$31,SMALL(IF($M$4:$M$31=$B$34,ROW($B$4:$B$31)-MIN(ROW($B$4:$B$31))+1),ROWS($N$4:N13))),"")</f>
        <v>EURJPY</v>
      </c>
      <c r="P13" s="5" t="str">
        <f t="shared" si="0"/>
        <v/>
      </c>
      <c r="Q13" s="5" t="str">
        <f t="shared" si="1"/>
        <v/>
      </c>
      <c r="R13" s="1" t="str">
        <f t="array" ref="R13">IFERROR(INDEX(TableDiv[STRONG CURRENCY],MATCH(0,INDEX(COUNTIF($R$3:R12,TableDiv[STRONG CURRENCY]),),0)),"")</f>
        <v/>
      </c>
      <c r="S13" s="21" t="str">
        <f t="array" ref="S13">IFERROR(INDEX(Table18[WEAK CURRENCY],MATCH(0,INDEX(COUNTIF($S$3:S12,Table18[WEAK CURRENCY]),),0)),"")</f>
        <v/>
      </c>
      <c r="U13" s="5" t="str">
        <f t="shared" si="4"/>
        <v/>
      </c>
      <c r="W13" s="1"/>
      <c r="X13" s="21"/>
    </row>
    <row r="14" spans="2:24" ht="15.75" x14ac:dyDescent="0.25">
      <c r="B14" s="7" t="s">
        <v>13</v>
      </c>
      <c r="C14" s="4" t="s">
        <v>3</v>
      </c>
      <c r="D14" s="4" t="s">
        <v>11</v>
      </c>
      <c r="E14" s="4" t="s">
        <v>11</v>
      </c>
      <c r="F14" s="4" t="s">
        <v>11</v>
      </c>
      <c r="G14" s="4" t="s">
        <v>11</v>
      </c>
      <c r="I14" s="10" t="b">
        <f t="shared" si="2"/>
        <v>0</v>
      </c>
      <c r="J14" s="15" t="str">
        <f t="array" ref="J14">IFERROR(INDEX($B$4:$B$31,SMALL(IF($I$4:$I$31=$B$34,ROW($B$4:$B$31)-MIN(ROW($B$4:$B$31))+1),ROWS($J$4:J14))),"")</f>
        <v/>
      </c>
      <c r="K14" s="9" t="b">
        <f t="shared" si="3"/>
        <v>0</v>
      </c>
      <c r="L14" s="18" t="str">
        <f t="array" ref="L14">IFERROR(INDEX($B$4:$B$31,SMALL(IF($K$4:$K$31=$B$34,ROW($B$4:$B$31)-MIN(ROW($B$4:$B$31))+1),ROWS(L$4:L14))),"")</f>
        <v/>
      </c>
      <c r="M14" s="3" t="b">
        <f t="array" ref="M14">NOT(AND(EXACT(C14:G14,C14)))</f>
        <v>1</v>
      </c>
      <c r="N14" s="19" t="str">
        <f t="array" ref="N14">IFERROR(INDEX($B$4:$B$31,SMALL(IF($M$4:$M$31=$B$34,ROW($B$4:$B$31)-MIN(ROW($B$4:$B$31))+1),ROWS($N$4:N14))),"")</f>
        <v>EURUSD</v>
      </c>
      <c r="P14" s="5" t="str">
        <f t="shared" si="0"/>
        <v/>
      </c>
      <c r="Q14" s="5" t="str">
        <f t="shared" si="1"/>
        <v/>
      </c>
      <c r="R14" s="1" t="str">
        <f t="array" ref="R14">IFERROR(INDEX(TableDiv[STRONG CURRENCY],MATCH(0,INDEX(COUNTIF($R$3:R13,TableDiv[STRONG CURRENCY]),),0)),"")</f>
        <v/>
      </c>
      <c r="S14" s="21" t="str">
        <f t="array" ref="S14">IFERROR(INDEX(Table18[WEAK CURRENCY],MATCH(0,INDEX(COUNTIF($S$3:S13,Table18[WEAK CURRENCY]),),0)),"")</f>
        <v/>
      </c>
      <c r="U14" s="5" t="str">
        <f t="shared" si="4"/>
        <v/>
      </c>
      <c r="W14" s="1"/>
      <c r="X14" s="21"/>
    </row>
    <row r="15" spans="2:24" ht="15.75" x14ac:dyDescent="0.25">
      <c r="B15" s="7" t="s">
        <v>14</v>
      </c>
      <c r="C15" s="4" t="s">
        <v>11</v>
      </c>
      <c r="D15" s="4" t="s">
        <v>11</v>
      </c>
      <c r="E15" s="4" t="s">
        <v>11</v>
      </c>
      <c r="F15" s="4" t="s">
        <v>11</v>
      </c>
      <c r="G15" s="4" t="s">
        <v>11</v>
      </c>
      <c r="I15" s="10" t="b">
        <f t="shared" si="2"/>
        <v>0</v>
      </c>
      <c r="J15" s="15" t="str">
        <f t="array" ref="J15">IFERROR(INDEX($B$4:$B$31,SMALL(IF($I$4:$I$31=$B$34,ROW($B$4:$B$31)-MIN(ROW($B$4:$B$31))+1),ROWS($J$4:J15))),"")</f>
        <v/>
      </c>
      <c r="K15" s="9" t="b">
        <f t="shared" si="3"/>
        <v>1</v>
      </c>
      <c r="L15" s="18" t="str">
        <f t="array" ref="L15">IFERROR(INDEX($B$4:$B$31,SMALL(IF($K$4:$K$31=$B$34,ROW($B$4:$B$31)-MIN(ROW($B$4:$B$31))+1),ROWS(L$4:L15))),"")</f>
        <v/>
      </c>
      <c r="M15" s="3" t="b">
        <f t="array" ref="M15">NOT(AND(EXACT(C15:G15,C15)))</f>
        <v>0</v>
      </c>
      <c r="N15" s="19" t="str">
        <f t="array" ref="N15">IFERROR(INDEX($B$4:$B$31,SMALL(IF($M$4:$M$31=$B$34,ROW($B$4:$B$31)-MIN(ROW($B$4:$B$31))+1),ROWS($N$4:N15))),"")</f>
        <v>GBPAUD</v>
      </c>
      <c r="P15" s="5" t="str">
        <f t="shared" si="0"/>
        <v/>
      </c>
      <c r="Q15" s="5" t="str">
        <f t="shared" si="1"/>
        <v/>
      </c>
      <c r="R15" s="1" t="str">
        <f t="array" ref="R15">IFERROR(INDEX(TableDiv[STRONG CURRENCY],MATCH(0,INDEX(COUNTIF($R$3:R14,TableDiv[STRONG CURRENCY]),),0)),"")</f>
        <v/>
      </c>
      <c r="S15" s="21" t="str">
        <f t="array" ref="S15">IFERROR(INDEX(Table18[WEAK CURRENCY],MATCH(0,INDEX(COUNTIF($S$3:S14,Table18[WEAK CURRENCY]),),0)),"")</f>
        <v/>
      </c>
      <c r="U15" s="5" t="str">
        <f t="shared" si="4"/>
        <v/>
      </c>
      <c r="W15" s="1"/>
      <c r="X15" s="21"/>
    </row>
    <row r="16" spans="2:24" ht="15.75" x14ac:dyDescent="0.25">
      <c r="B16" s="7" t="s">
        <v>15</v>
      </c>
      <c r="C16" s="4" t="s">
        <v>3</v>
      </c>
      <c r="D16" s="4" t="s">
        <v>11</v>
      </c>
      <c r="E16" s="4" t="s">
        <v>3</v>
      </c>
      <c r="F16" s="4" t="s">
        <v>3</v>
      </c>
      <c r="G16" s="4" t="s">
        <v>3</v>
      </c>
      <c r="I16" s="10" t="b">
        <f t="shared" si="2"/>
        <v>0</v>
      </c>
      <c r="J16" s="15" t="str">
        <f t="array" ref="J16">IFERROR(INDEX($B$4:$B$31,SMALL(IF($I$4:$I$31=$B$34,ROW($B$4:$B$31)-MIN(ROW($B$4:$B$31))+1),ROWS($J$4:J16))),"")</f>
        <v/>
      </c>
      <c r="K16" s="9" t="b">
        <f t="shared" si="3"/>
        <v>0</v>
      </c>
      <c r="L16" s="18" t="str">
        <f t="array" ref="L16">IFERROR(INDEX($B$4:$B$31,SMALL(IF($K$4:$K$31=$B$34,ROW($B$4:$B$31)-MIN(ROW($B$4:$B$31))+1),ROWS(L$4:L16))),"")</f>
        <v/>
      </c>
      <c r="M16" s="3" t="b">
        <f t="array" ref="M16">NOT(AND(EXACT(C16:G16,C16)))</f>
        <v>1</v>
      </c>
      <c r="N16" s="19" t="str">
        <f t="array" ref="N16">IFERROR(INDEX($B$4:$B$31,SMALL(IF($M$4:$M$31=$B$34,ROW($B$4:$B$31)-MIN(ROW($B$4:$B$31))+1),ROWS($N$4:N16))),"")</f>
        <v>GBPCAD</v>
      </c>
      <c r="P16" s="5" t="str">
        <f t="shared" si="0"/>
        <v/>
      </c>
      <c r="Q16" s="5" t="str">
        <f t="shared" si="1"/>
        <v/>
      </c>
      <c r="R16" s="1" t="str">
        <f t="array" ref="R16">IFERROR(INDEX(TableDiv[STRONG CURRENCY],MATCH(0,INDEX(COUNTIF($R$3:R15,TableDiv[STRONG CURRENCY]),),0)),"")</f>
        <v/>
      </c>
      <c r="S16" s="21" t="str">
        <f t="array" ref="S16">IFERROR(INDEX(Table18[WEAK CURRENCY],MATCH(0,INDEX(COUNTIF($S$3:S15,Table18[WEAK CURRENCY]),),0)),"")</f>
        <v/>
      </c>
      <c r="U16" s="5" t="str">
        <f t="shared" si="4"/>
        <v/>
      </c>
      <c r="W16" s="1"/>
      <c r="X16" s="21"/>
    </row>
    <row r="17" spans="2:24" ht="15.75" x14ac:dyDescent="0.25">
      <c r="B17" s="7" t="s">
        <v>16</v>
      </c>
      <c r="C17" s="4" t="s">
        <v>11</v>
      </c>
      <c r="D17" s="4" t="s">
        <v>11</v>
      </c>
      <c r="E17" s="4" t="s">
        <v>11</v>
      </c>
      <c r="F17" s="4" t="s">
        <v>11</v>
      </c>
      <c r="G17" s="4" t="s">
        <v>11</v>
      </c>
      <c r="I17" s="10" t="b">
        <f t="shared" si="2"/>
        <v>0</v>
      </c>
      <c r="J17" s="15" t="str">
        <f t="array" ref="J17">IFERROR(INDEX($B$4:$B$31,SMALL(IF($I$4:$I$31=$B$34,ROW($B$4:$B$31)-MIN(ROW($B$4:$B$31))+1),ROWS($J$4:J17))),"")</f>
        <v/>
      </c>
      <c r="K17" s="9" t="b">
        <f t="shared" si="3"/>
        <v>1</v>
      </c>
      <c r="L17" s="18" t="str">
        <f t="array" ref="L17">IFERROR(INDEX($B$4:$B$31,SMALL(IF($K$4:$K$31=$B$34,ROW($B$4:$B$31)-MIN(ROW($B$4:$B$31))+1),ROWS(L$4:L17))),"")</f>
        <v/>
      </c>
      <c r="M17" s="3" t="b">
        <f t="array" ref="M17">NOT(AND(EXACT(C17:G17,C17)))</f>
        <v>0</v>
      </c>
      <c r="N17" s="19" t="str">
        <f t="array" ref="N17">IFERROR(INDEX($B$4:$B$31,SMALL(IF($M$4:$M$31=$B$34,ROW($B$4:$B$31)-MIN(ROW($B$4:$B$31))+1),ROWS($N$4:N17))),"")</f>
        <v>GBPCHF</v>
      </c>
      <c r="P17" s="5" t="str">
        <f t="shared" si="0"/>
        <v/>
      </c>
      <c r="Q17" s="5" t="str">
        <f t="shared" si="1"/>
        <v/>
      </c>
      <c r="R17" s="1" t="str">
        <f t="array" ref="R17">IFERROR(INDEX(TableDiv[STRONG CURRENCY],MATCH(0,INDEX(COUNTIF($R$3:R16,TableDiv[STRONG CURRENCY]),),0)),"")</f>
        <v/>
      </c>
      <c r="S17" s="21" t="str">
        <f t="array" ref="S17">IFERROR(INDEX(Table18[WEAK CURRENCY],MATCH(0,INDEX(COUNTIF($S$3:S16,Table18[WEAK CURRENCY]),),0)),"")</f>
        <v/>
      </c>
      <c r="U17" s="5" t="str">
        <f t="shared" si="4"/>
        <v/>
      </c>
      <c r="W17" s="1"/>
      <c r="X17" s="21"/>
    </row>
    <row r="18" spans="2:24" ht="15.75" x14ac:dyDescent="0.25">
      <c r="B18" s="7" t="s">
        <v>17</v>
      </c>
      <c r="C18" s="4" t="s">
        <v>3</v>
      </c>
      <c r="D18" s="4" t="s">
        <v>11</v>
      </c>
      <c r="E18" s="4" t="s">
        <v>11</v>
      </c>
      <c r="F18" s="4" t="s">
        <v>11</v>
      </c>
      <c r="G18" s="4" t="s">
        <v>11</v>
      </c>
      <c r="I18" s="10" t="b">
        <f t="shared" si="2"/>
        <v>0</v>
      </c>
      <c r="J18" s="15" t="str">
        <f t="array" ref="J18">IFERROR(INDEX($B$4:$B$31,SMALL(IF($I$4:$I$31=$B$34,ROW($B$4:$B$31)-MIN(ROW($B$4:$B$31))+1),ROWS($J$4:J18))),"")</f>
        <v/>
      </c>
      <c r="K18" s="9" t="b">
        <f t="shared" si="3"/>
        <v>0</v>
      </c>
      <c r="L18" s="18" t="str">
        <f t="array" ref="L18">IFERROR(INDEX($B$4:$B$31,SMALL(IF($K$4:$K$31=$B$34,ROW($B$4:$B$31)-MIN(ROW($B$4:$B$31))+1),ROWS(L$4:L18))),"")</f>
        <v/>
      </c>
      <c r="M18" s="3" t="b">
        <f t="array" ref="M18">NOT(AND(EXACT(C18:G18,C18)))</f>
        <v>1</v>
      </c>
      <c r="N18" s="19" t="str">
        <f t="array" ref="N18">IFERROR(INDEX($B$4:$B$31,SMALL(IF($M$4:$M$31=$B$34,ROW($B$4:$B$31)-MIN(ROW($B$4:$B$31))+1),ROWS($N$4:N18))),"")</f>
        <v>GBPNZD</v>
      </c>
      <c r="P18" s="5" t="str">
        <f t="shared" si="0"/>
        <v/>
      </c>
      <c r="Q18" s="5" t="str">
        <f t="shared" si="1"/>
        <v/>
      </c>
      <c r="R18" s="1" t="str">
        <f t="array" ref="R18">IFERROR(INDEX(TableDiv[STRONG CURRENCY],MATCH(0,INDEX(COUNTIF($R$3:R17,TableDiv[STRONG CURRENCY]),),0)),"")</f>
        <v/>
      </c>
      <c r="S18" s="21" t="str">
        <f t="array" ref="S18">IFERROR(INDEX(Table18[WEAK CURRENCY],MATCH(0,INDEX(COUNTIF($S$3:S17,Table18[WEAK CURRENCY]),),0)),"")</f>
        <v/>
      </c>
      <c r="U18" s="5" t="str">
        <f t="shared" si="4"/>
        <v/>
      </c>
      <c r="W18" s="1"/>
      <c r="X18" s="21"/>
    </row>
    <row r="19" spans="2:24" ht="15.75" x14ac:dyDescent="0.25">
      <c r="B19" s="7" t="s">
        <v>18</v>
      </c>
      <c r="C19" s="4" t="s">
        <v>3</v>
      </c>
      <c r="D19" s="4" t="s">
        <v>3</v>
      </c>
      <c r="E19" s="4" t="s">
        <v>3</v>
      </c>
      <c r="F19" s="4" t="s">
        <v>3</v>
      </c>
      <c r="G19" s="4" t="s">
        <v>11</v>
      </c>
      <c r="I19" s="10" t="b">
        <f t="shared" si="2"/>
        <v>0</v>
      </c>
      <c r="J19" s="15" t="str">
        <f t="array" ref="J19">IFERROR(INDEX($B$4:$B$31,SMALL(IF($I$4:$I$31=$B$34,ROW($B$4:$B$31)-MIN(ROW($B$4:$B$31))+1),ROWS($J$4:J19))),"")</f>
        <v/>
      </c>
      <c r="K19" s="9" t="b">
        <f t="shared" si="3"/>
        <v>0</v>
      </c>
      <c r="L19" s="18" t="str">
        <f t="array" ref="L19">IFERROR(INDEX($B$4:$B$31,SMALL(IF($K$4:$K$31=$B$34,ROW($B$4:$B$31)-MIN(ROW($B$4:$B$31))+1),ROWS(L$4:L19))),"")</f>
        <v/>
      </c>
      <c r="M19" s="3" t="b">
        <f t="array" ref="M19">NOT(AND(EXACT(C19:G19,C19)))</f>
        <v>1</v>
      </c>
      <c r="N19" s="19" t="str">
        <f t="array" ref="N19">IFERROR(INDEX($B$4:$B$31,SMALL(IF($M$4:$M$31=$B$34,ROW($B$4:$B$31)-MIN(ROW($B$4:$B$31))+1),ROWS($N$4:N19))),"")</f>
        <v>GBPUSD</v>
      </c>
      <c r="P19" s="5" t="str">
        <f t="shared" si="0"/>
        <v/>
      </c>
      <c r="Q19" s="5" t="str">
        <f t="shared" si="1"/>
        <v/>
      </c>
      <c r="R19" s="1" t="str">
        <f t="array" ref="R19">IFERROR(INDEX(TableDiv[STRONG CURRENCY],MATCH(0,INDEX(COUNTIF($R$3:R18,TableDiv[STRONG CURRENCY]),),0)),"")</f>
        <v/>
      </c>
      <c r="S19" s="21" t="str">
        <f t="array" ref="S19">IFERROR(INDEX(Table18[WEAK CURRENCY],MATCH(0,INDEX(COUNTIF($S$3:S18,Table18[WEAK CURRENCY]),),0)),"")</f>
        <v/>
      </c>
      <c r="U19" s="5" t="str">
        <f t="shared" si="4"/>
        <v/>
      </c>
      <c r="W19" s="1"/>
      <c r="X19" s="21"/>
    </row>
    <row r="20" spans="2:24" ht="15.75" x14ac:dyDescent="0.25">
      <c r="B20" s="7" t="s">
        <v>19</v>
      </c>
      <c r="C20" s="4" t="s">
        <v>3</v>
      </c>
      <c r="D20" s="4" t="s">
        <v>3</v>
      </c>
      <c r="E20" s="4" t="s">
        <v>3</v>
      </c>
      <c r="F20" s="4" t="s">
        <v>11</v>
      </c>
      <c r="G20" s="4" t="s">
        <v>11</v>
      </c>
      <c r="I20" s="10" t="b">
        <f t="shared" si="2"/>
        <v>0</v>
      </c>
      <c r="J20" s="15" t="str">
        <f t="array" ref="J20">IFERROR(INDEX($B$4:$B$31,SMALL(IF($I$4:$I$31=$B$34,ROW($B$4:$B$31)-MIN(ROW($B$4:$B$31))+1),ROWS($J$4:J20))),"")</f>
        <v/>
      </c>
      <c r="K20" s="9" t="b">
        <f t="shared" si="3"/>
        <v>0</v>
      </c>
      <c r="L20" s="18" t="str">
        <f t="array" ref="L20">IFERROR(INDEX($B$4:$B$31,SMALL(IF($K$4:$K$31=$B$34,ROW($B$4:$B$31)-MIN(ROW($B$4:$B$31))+1),ROWS(L$4:L20))),"")</f>
        <v/>
      </c>
      <c r="M20" s="3" t="b">
        <f t="array" ref="M20">NOT(AND(EXACT(C20:G20,C20)))</f>
        <v>1</v>
      </c>
      <c r="N20" s="19" t="str">
        <f t="array" ref="N20">IFERROR(INDEX($B$4:$B$31,SMALL(IF($M$4:$M$31=$B$34,ROW($B$4:$B$31)-MIN(ROW($B$4:$B$31))+1),ROWS($N$4:N20))),"")</f>
        <v>NZDCAD</v>
      </c>
      <c r="P20" s="5" t="str">
        <f t="shared" si="0"/>
        <v/>
      </c>
      <c r="Q20" s="5" t="str">
        <f t="shared" si="1"/>
        <v/>
      </c>
      <c r="R20" s="1" t="str">
        <f t="array" ref="R20">IFERROR(INDEX(TableDiv[STRONG CURRENCY],MATCH(0,INDEX(COUNTIF($R$3:R19,TableDiv[STRONG CURRENCY]),),0)),"")</f>
        <v/>
      </c>
      <c r="S20" s="21" t="str">
        <f t="array" ref="S20">IFERROR(INDEX(Table18[WEAK CURRENCY],MATCH(0,INDEX(COUNTIF($S$3:S19,Table18[WEAK CURRENCY]),),0)),"")</f>
        <v/>
      </c>
      <c r="U20" s="5" t="str">
        <f t="shared" si="4"/>
        <v/>
      </c>
      <c r="W20" s="1"/>
      <c r="X20" s="21"/>
    </row>
    <row r="21" spans="2:24" ht="15.75" x14ac:dyDescent="0.25">
      <c r="B21" s="7" t="s">
        <v>20</v>
      </c>
      <c r="C21" s="4" t="s">
        <v>3</v>
      </c>
      <c r="D21" s="4" t="s">
        <v>3</v>
      </c>
      <c r="E21" s="4" t="s">
        <v>3</v>
      </c>
      <c r="F21" s="4" t="s">
        <v>3</v>
      </c>
      <c r="G21" s="4" t="s">
        <v>11</v>
      </c>
      <c r="I21" s="10" t="b">
        <f t="shared" si="2"/>
        <v>0</v>
      </c>
      <c r="J21" s="15" t="str">
        <f t="array" ref="J21">IFERROR(INDEX($B$4:$B$31,SMALL(IF($I$4:$I$31=$B$34,ROW($B$4:$B$31)-MIN(ROW($B$4:$B$31))+1),ROWS($J$4:J21))),"")</f>
        <v/>
      </c>
      <c r="K21" s="9" t="b">
        <f t="shared" si="3"/>
        <v>0</v>
      </c>
      <c r="L21" s="18" t="str">
        <f t="array" ref="L21">IFERROR(INDEX($B$4:$B$31,SMALL(IF($K$4:$K$31=$B$34,ROW($B$4:$B$31)-MIN(ROW($B$4:$B$31))+1),ROWS(L$4:L21))),"")</f>
        <v/>
      </c>
      <c r="M21" s="3" t="b">
        <f t="array" ref="M21">NOT(AND(EXACT(C21:G21,C21)))</f>
        <v>1</v>
      </c>
      <c r="N21" s="19" t="str">
        <f t="array" ref="N21">IFERROR(INDEX($B$4:$B$31,SMALL(IF($M$4:$M$31=$B$34,ROW($B$4:$B$31)-MIN(ROW($B$4:$B$31))+1),ROWS($N$4:N21))),"")</f>
        <v>NZDCHF</v>
      </c>
      <c r="P21" s="5" t="str">
        <f t="shared" si="0"/>
        <v/>
      </c>
      <c r="Q21" s="5" t="str">
        <f t="shared" si="1"/>
        <v/>
      </c>
      <c r="R21" s="1" t="str">
        <f t="array" ref="R21">IFERROR(INDEX(TableDiv[STRONG CURRENCY],MATCH(0,INDEX(COUNTIF($R$3:R20,TableDiv[STRONG CURRENCY]),),0)),"")</f>
        <v/>
      </c>
      <c r="S21" s="21" t="str">
        <f t="array" ref="S21">IFERROR(INDEX(Table18[WEAK CURRENCY],MATCH(0,INDEX(COUNTIF($S$3:S20,Table18[WEAK CURRENCY]),),0)),"")</f>
        <v/>
      </c>
      <c r="U21" s="5" t="str">
        <f t="shared" si="4"/>
        <v/>
      </c>
      <c r="W21" s="1"/>
      <c r="X21" s="21"/>
    </row>
    <row r="22" spans="2:24" ht="15.75" x14ac:dyDescent="0.25">
      <c r="B22" s="7" t="s">
        <v>21</v>
      </c>
      <c r="C22" s="4" t="s">
        <v>3</v>
      </c>
      <c r="D22" s="4" t="s">
        <v>3</v>
      </c>
      <c r="E22" s="4" t="s">
        <v>3</v>
      </c>
      <c r="F22" s="4" t="s">
        <v>3</v>
      </c>
      <c r="G22" s="4" t="s">
        <v>3</v>
      </c>
      <c r="I22" s="10" t="b">
        <f t="shared" si="2"/>
        <v>1</v>
      </c>
      <c r="J22" s="15" t="str">
        <f t="array" ref="J22">IFERROR(INDEX($B$4:$B$31,SMALL(IF($I$4:$I$31=$B$34,ROW($B$4:$B$31)-MIN(ROW($B$4:$B$31))+1),ROWS($J$4:J22))),"")</f>
        <v/>
      </c>
      <c r="K22" s="9" t="b">
        <f t="shared" si="3"/>
        <v>0</v>
      </c>
      <c r="L22" s="18" t="str">
        <f t="array" ref="L22">IFERROR(INDEX($B$4:$B$31,SMALL(IF($K$4:$K$31=$B$34,ROW($B$4:$B$31)-MIN(ROW($B$4:$B$31))+1),ROWS(L$4:L22))),"")</f>
        <v/>
      </c>
      <c r="M22" s="3" t="b">
        <f t="array" ref="M22">NOT(AND(EXACT(C22:G22,C22)))</f>
        <v>0</v>
      </c>
      <c r="N22" s="19" t="str">
        <f t="array" ref="N22">IFERROR(INDEX($B$4:$B$31,SMALL(IF($M$4:$M$31=$B$34,ROW($B$4:$B$31)-MIN(ROW($B$4:$B$31))+1),ROWS($N$4:N22))),"")</f>
        <v>NZDJPY</v>
      </c>
      <c r="P22" s="5" t="str">
        <f t="shared" si="0"/>
        <v/>
      </c>
      <c r="Q22" s="5" t="str">
        <f t="shared" si="1"/>
        <v/>
      </c>
      <c r="R22" s="1" t="str">
        <f t="array" ref="R22">IFERROR(INDEX(TableDiv[STRONG CURRENCY],MATCH(0,INDEX(COUNTIF($R$3:R21,TableDiv[STRONG CURRENCY]),),0)),"")</f>
        <v/>
      </c>
      <c r="S22" s="21" t="str">
        <f t="array" ref="S22">IFERROR(INDEX(Table18[WEAK CURRENCY],MATCH(0,INDEX(COUNTIF($S$3:S21,Table18[WEAK CURRENCY]),),0)),"")</f>
        <v/>
      </c>
      <c r="U22" s="5" t="str">
        <f t="shared" si="4"/>
        <v/>
      </c>
      <c r="W22" s="1"/>
      <c r="X22" s="21"/>
    </row>
    <row r="23" spans="2:24" ht="15.75" x14ac:dyDescent="0.25">
      <c r="B23" s="7" t="s">
        <v>22</v>
      </c>
      <c r="C23" s="4" t="s">
        <v>11</v>
      </c>
      <c r="D23" s="4" t="s">
        <v>3</v>
      </c>
      <c r="E23" s="4" t="s">
        <v>11</v>
      </c>
      <c r="F23" s="4" t="s">
        <v>11</v>
      </c>
      <c r="G23" s="4" t="s">
        <v>11</v>
      </c>
      <c r="I23" s="10" t="b">
        <f t="shared" si="2"/>
        <v>0</v>
      </c>
      <c r="J23" s="15" t="str">
        <f t="array" ref="J23">IFERROR(INDEX($B$4:$B$31,SMALL(IF($I$4:$I$31=$B$34,ROW($B$4:$B$31)-MIN(ROW($B$4:$B$31))+1),ROWS($J$4:J23))),"")</f>
        <v/>
      </c>
      <c r="K23" s="9" t="b">
        <f t="shared" si="3"/>
        <v>0</v>
      </c>
      <c r="L23" s="18" t="str">
        <f t="array" ref="L23">IFERROR(INDEX($B$4:$B$31,SMALL(IF($K$4:$K$31=$B$34,ROW($B$4:$B$31)-MIN(ROW($B$4:$B$31))+1),ROWS(L$4:L23))),"")</f>
        <v/>
      </c>
      <c r="M23" s="3" t="b">
        <f t="array" ref="M23">NOT(AND(EXACT(C23:G23,C23)))</f>
        <v>1</v>
      </c>
      <c r="N23" s="19" t="str">
        <f t="array" ref="N23">IFERROR(INDEX($B$4:$B$31,SMALL(IF($M$4:$M$31=$B$34,ROW($B$4:$B$31)-MIN(ROW($B$4:$B$31))+1),ROWS($N$4:N23))),"")</f>
        <v>NZDUSD</v>
      </c>
      <c r="P23" s="5" t="str">
        <f t="shared" si="0"/>
        <v/>
      </c>
      <c r="R23" s="1"/>
      <c r="S23" s="21"/>
      <c r="U23" s="5" t="str">
        <f t="shared" si="4"/>
        <v/>
      </c>
      <c r="W23" s="1"/>
      <c r="X23" s="21"/>
    </row>
    <row r="24" spans="2:24" ht="15.75" x14ac:dyDescent="0.25">
      <c r="B24" s="7" t="s">
        <v>23</v>
      </c>
      <c r="C24" s="4" t="s">
        <v>3</v>
      </c>
      <c r="D24" s="4" t="s">
        <v>3</v>
      </c>
      <c r="E24" s="4" t="s">
        <v>3</v>
      </c>
      <c r="F24" s="4" t="s">
        <v>3</v>
      </c>
      <c r="G24" s="4" t="s">
        <v>11</v>
      </c>
      <c r="I24" s="10" t="b">
        <f t="shared" si="2"/>
        <v>0</v>
      </c>
      <c r="J24" s="15" t="str">
        <f t="array" ref="J24">IFERROR(INDEX($B$4:$B$31,SMALL(IF($I$4:$I$31=$B$34,ROW($B$4:$B$31)-MIN(ROW($B$4:$B$31))+1),ROWS($J$4:J24))),"")</f>
        <v/>
      </c>
      <c r="K24" s="9" t="b">
        <f t="shared" si="3"/>
        <v>0</v>
      </c>
      <c r="L24" s="18" t="str">
        <f t="array" ref="L24">IFERROR(INDEX($B$4:$B$31,SMALL(IF($K$4:$K$31=$B$34,ROW($B$4:$B$31)-MIN(ROW($B$4:$B$31))+1),ROWS(L$4:L24))),"")</f>
        <v/>
      </c>
      <c r="M24" s="3" t="b">
        <f t="array" ref="M24">NOT(AND(EXACT(C24:G24,C24)))</f>
        <v>1</v>
      </c>
      <c r="N24" s="19" t="str">
        <f t="array" ref="N24">IFERROR(INDEX($B$4:$B$31,SMALL(IF($M$4:$M$31=$B$34,ROW($B$4:$B$31)-MIN(ROW($B$4:$B$31))+1),ROWS($N$4:N24))),"")</f>
        <v>USDCAD</v>
      </c>
      <c r="P24" s="5" t="str">
        <f t="shared" si="0"/>
        <v/>
      </c>
      <c r="R24" s="1"/>
      <c r="S24" s="21"/>
      <c r="U24" s="5" t="str">
        <f t="shared" si="4"/>
        <v/>
      </c>
      <c r="W24" s="1"/>
      <c r="X24" s="21"/>
    </row>
    <row r="25" spans="2:24" ht="15.75" x14ac:dyDescent="0.25">
      <c r="B25" s="7" t="s">
        <v>24</v>
      </c>
      <c r="C25" s="4" t="s">
        <v>3</v>
      </c>
      <c r="D25" s="4" t="s">
        <v>3</v>
      </c>
      <c r="E25" s="4" t="s">
        <v>3</v>
      </c>
      <c r="F25" s="4" t="s">
        <v>3</v>
      </c>
      <c r="G25" s="4" t="s">
        <v>11</v>
      </c>
      <c r="I25" s="10" t="b">
        <f t="shared" si="2"/>
        <v>0</v>
      </c>
      <c r="J25" s="15" t="str">
        <f t="array" ref="J25">IFERROR(INDEX($B$4:$B$31,SMALL(IF($I$4:$I$31=$B$34,ROW($B$4:$B$31)-MIN(ROW($B$4:$B$31))+1),ROWS($J$4:J25))),"")</f>
        <v/>
      </c>
      <c r="K25" s="9" t="b">
        <f t="shared" si="3"/>
        <v>0</v>
      </c>
      <c r="L25" s="18" t="str">
        <f t="array" ref="L25">IFERROR(INDEX($B$4:$B$31,SMALL(IF($K$4:$K$31=$B$34,ROW($B$4:$B$31)-MIN(ROW($B$4:$B$31))+1),ROWS(L$4:L25))),"")</f>
        <v/>
      </c>
      <c r="M25" s="3" t="b">
        <f t="array" ref="M25">NOT(AND(EXACT(C25:G25,C25)))</f>
        <v>1</v>
      </c>
      <c r="N25" s="19" t="str">
        <f t="array" ref="N25">IFERROR(INDEX($B$4:$B$31,SMALL(IF($M$4:$M$31=$B$34,ROW($B$4:$B$31)-MIN(ROW($B$4:$B$31))+1),ROWS($N$4:N25))),"")</f>
        <v>USDCHF</v>
      </c>
      <c r="P25" s="5" t="str">
        <f t="shared" si="0"/>
        <v/>
      </c>
      <c r="R25" s="1"/>
      <c r="S25" s="21"/>
      <c r="U25" s="5" t="str">
        <f t="shared" si="4"/>
        <v/>
      </c>
      <c r="W25" s="1"/>
      <c r="X25" s="21"/>
    </row>
    <row r="26" spans="2:24" ht="15.75" x14ac:dyDescent="0.25">
      <c r="B26" s="7" t="s">
        <v>25</v>
      </c>
      <c r="C26" s="4" t="s">
        <v>3</v>
      </c>
      <c r="D26" s="4" t="s">
        <v>11</v>
      </c>
      <c r="E26" s="4" t="s">
        <v>3</v>
      </c>
      <c r="F26" s="4" t="s">
        <v>3</v>
      </c>
      <c r="G26" s="4" t="s">
        <v>3</v>
      </c>
      <c r="I26" s="10" t="b">
        <f t="shared" si="2"/>
        <v>0</v>
      </c>
      <c r="J26" s="15" t="str">
        <f t="array" ref="J26">IFERROR(INDEX($B$4:$B$31,SMALL(IF($I$4:$I$31=$B$34,ROW($B$4:$B$31)-MIN(ROW($B$4:$B$31))+1),ROWS($J$4:J26))),"")</f>
        <v/>
      </c>
      <c r="K26" s="9" t="b">
        <f t="shared" si="3"/>
        <v>0</v>
      </c>
      <c r="L26" s="18" t="str">
        <f t="array" ref="L26">IFERROR(INDEX($B$4:$B$31,SMALL(IF($K$4:$K$31=$B$34,ROW($B$4:$B$31)-MIN(ROW($B$4:$B$31))+1),ROWS(L$4:L26))),"")</f>
        <v/>
      </c>
      <c r="M26" s="3" t="b">
        <f t="array" ref="M26">NOT(AND(EXACT(C26:G26,C26)))</f>
        <v>1</v>
      </c>
      <c r="N26" s="19" t="str">
        <f t="array" ref="N26">IFERROR(INDEX($B$4:$B$31,SMALL(IF($M$4:$M$31=$B$34,ROW($B$4:$B$31)-MIN(ROW($B$4:$B$31))+1),ROWS($N$4:N26))),"")</f>
        <v>USDJPY</v>
      </c>
      <c r="P26" s="5" t="str">
        <f t="shared" si="0"/>
        <v/>
      </c>
      <c r="R26" s="1"/>
      <c r="S26" s="21"/>
      <c r="U26" s="5" t="str">
        <f t="shared" si="4"/>
        <v/>
      </c>
      <c r="W26" s="1"/>
      <c r="X26" s="21"/>
    </row>
    <row r="27" spans="2:24" ht="15.75" x14ac:dyDescent="0.25">
      <c r="B27" s="7" t="s">
        <v>26</v>
      </c>
      <c r="C27" s="4" t="s">
        <v>3</v>
      </c>
      <c r="D27" s="4" t="s">
        <v>11</v>
      </c>
      <c r="E27" s="4" t="s">
        <v>3</v>
      </c>
      <c r="F27" s="4" t="s">
        <v>3</v>
      </c>
      <c r="G27" s="4" t="s">
        <v>3</v>
      </c>
      <c r="I27" s="10" t="b">
        <f t="shared" si="2"/>
        <v>0</v>
      </c>
      <c r="J27" s="15" t="str">
        <f t="array" ref="J27">IFERROR(INDEX($B$4:$B$31,SMALL(IF($I$4:$I$31=$B$34,ROW($B$4:$B$31)-MIN(ROW($B$4:$B$31))+1),ROWS($J$4:J27))),"")</f>
        <v/>
      </c>
      <c r="K27" s="9" t="b">
        <f t="shared" si="3"/>
        <v>0</v>
      </c>
      <c r="L27" s="18" t="str">
        <f t="array" ref="L27">IFERROR(INDEX($B$4:$B$31,SMALL(IF($K$4:$K$31=$B$34,ROW($B$4:$B$31)-MIN(ROW($B$4:$B$31))+1),ROWS(L$4:L27))),"")</f>
        <v/>
      </c>
      <c r="M27" s="3" t="b">
        <f t="array" ref="M27">NOT(AND(EXACT(C27:G27,C27)))</f>
        <v>1</v>
      </c>
      <c r="N27" s="19" t="str">
        <f t="array" ref="N27">IFERROR(INDEX($B$4:$B$31,SMALL(IF($M$4:$M$31=$B$34,ROW($B$4:$B$31)-MIN(ROW($B$4:$B$31))+1),ROWS($N$4:N27))),"")</f>
        <v/>
      </c>
      <c r="P27" s="5" t="str">
        <f t="shared" si="0"/>
        <v/>
      </c>
      <c r="R27" s="1"/>
      <c r="S27" s="21"/>
      <c r="U27" s="5" t="str">
        <f t="shared" si="4"/>
        <v/>
      </c>
      <c r="W27" s="1"/>
      <c r="X27" s="21"/>
    </row>
    <row r="28" spans="2:24" ht="15.75" x14ac:dyDescent="0.25">
      <c r="B28" s="7" t="s">
        <v>27</v>
      </c>
      <c r="C28" s="4" t="s">
        <v>3</v>
      </c>
      <c r="D28" s="4" t="s">
        <v>11</v>
      </c>
      <c r="E28" s="4" t="s">
        <v>3</v>
      </c>
      <c r="F28" s="4" t="s">
        <v>3</v>
      </c>
      <c r="G28" s="4" t="s">
        <v>3</v>
      </c>
      <c r="I28" s="10" t="b">
        <f t="shared" si="2"/>
        <v>0</v>
      </c>
      <c r="J28" s="15" t="str">
        <f t="array" ref="J28">IFERROR(INDEX($B$4:$B$31,SMALL(IF($I$4:$I$31=$B$34,ROW($B$4:$B$31)-MIN(ROW($B$4:$B$31))+1),ROWS($J$4:J28))),"")</f>
        <v/>
      </c>
      <c r="K28" s="9" t="b">
        <f t="shared" si="3"/>
        <v>0</v>
      </c>
      <c r="L28" s="18" t="str">
        <f t="array" ref="L28">IFERROR(INDEX($B$4:$B$31,SMALL(IF($K$4:$K$31=$B$34,ROW($B$4:$B$31)-MIN(ROW($B$4:$B$31))+1),ROWS(L$4:L28))),"")</f>
        <v/>
      </c>
      <c r="M28" s="3" t="b">
        <f t="array" ref="M28">NOT(AND(EXACT(C28:G28,C28)))</f>
        <v>1</v>
      </c>
      <c r="N28" s="19" t="str">
        <f t="array" ref="N28">IFERROR(INDEX($B$4:$B$31,SMALL(IF($M$4:$M$31=$B$34,ROW($B$4:$B$31)-MIN(ROW($B$4:$B$31))+1),ROWS($N$4:N28))),"")</f>
        <v/>
      </c>
      <c r="P28" s="5" t="str">
        <f t="shared" si="0"/>
        <v/>
      </c>
      <c r="R28" s="1"/>
      <c r="S28" s="21"/>
      <c r="U28" s="5" t="str">
        <f t="shared" si="4"/>
        <v/>
      </c>
      <c r="W28" s="1"/>
      <c r="X28" s="21"/>
    </row>
    <row r="29" spans="2:24" ht="15.75" x14ac:dyDescent="0.25">
      <c r="B29" s="7" t="s">
        <v>28</v>
      </c>
      <c r="C29" s="4" t="s">
        <v>3</v>
      </c>
      <c r="D29" s="4" t="s">
        <v>3</v>
      </c>
      <c r="E29" s="4" t="s">
        <v>3</v>
      </c>
      <c r="F29" s="4" t="s">
        <v>11</v>
      </c>
      <c r="G29" s="4" t="s">
        <v>11</v>
      </c>
      <c r="I29" s="10" t="b">
        <f t="shared" si="2"/>
        <v>0</v>
      </c>
      <c r="J29" s="15" t="str">
        <f t="array" ref="J29">IFERROR(INDEX($B$4:$B$31,SMALL(IF($I$4:$I$31=$B$34,ROW($B$4:$B$31)-MIN(ROW($B$4:$B$31))+1),ROWS($J$4:J29))),"")</f>
        <v/>
      </c>
      <c r="K29" s="9" t="b">
        <f t="shared" si="3"/>
        <v>0</v>
      </c>
      <c r="L29" s="18" t="str">
        <f t="array" ref="L29">IFERROR(INDEX($B$4:$B$31,SMALL(IF($K$4:$K$31=$B$34,ROW($B$4:$B$31)-MIN(ROW($B$4:$B$31))+1),ROWS(L$4:L29))),"")</f>
        <v/>
      </c>
      <c r="M29" s="3" t="b">
        <f t="array" ref="M29">NOT(AND(EXACT(C29:G29,C29)))</f>
        <v>1</v>
      </c>
      <c r="N29" s="19" t="str">
        <f t="array" ref="N29">IFERROR(INDEX($B$4:$B$31,SMALL(IF($M$4:$M$31=$B$34,ROW($B$4:$B$31)-MIN(ROW($B$4:$B$31))+1),ROWS($N$4:N29))),"")</f>
        <v/>
      </c>
      <c r="P29" s="5" t="str">
        <f t="shared" si="0"/>
        <v/>
      </c>
      <c r="R29" s="1"/>
      <c r="S29" s="21"/>
      <c r="U29" s="5" t="str">
        <f t="shared" si="4"/>
        <v/>
      </c>
      <c r="W29" s="1"/>
      <c r="X29" s="21"/>
    </row>
    <row r="30" spans="2:24" ht="15.75" x14ac:dyDescent="0.25">
      <c r="B30" s="7" t="s">
        <v>29</v>
      </c>
      <c r="C30" s="4" t="s">
        <v>11</v>
      </c>
      <c r="D30" s="4" t="s">
        <v>3</v>
      </c>
      <c r="E30" s="4" t="s">
        <v>3</v>
      </c>
      <c r="F30" s="4" t="s">
        <v>3</v>
      </c>
      <c r="G30" s="4" t="s">
        <v>11</v>
      </c>
      <c r="I30" s="10" t="b">
        <f t="shared" si="2"/>
        <v>0</v>
      </c>
      <c r="J30" s="15" t="str">
        <f t="array" ref="J30">IFERROR(INDEX($B$4:$B$31,SMALL(IF($I$4:$I$31=$B$34,ROW($B$4:$B$31)-MIN(ROW($B$4:$B$31))+1),ROWS($J$4:J30))),"")</f>
        <v/>
      </c>
      <c r="K30" s="9" t="b">
        <f t="shared" si="3"/>
        <v>0</v>
      </c>
      <c r="L30" s="18" t="str">
        <f t="array" ref="L30">IFERROR(INDEX($B$4:$B$31,SMALL(IF($K$4:$K$31=$B$34,ROW($B$4:$B$31)-MIN(ROW($B$4:$B$31))+1),ROWS(L$4:L30))),"")</f>
        <v/>
      </c>
      <c r="M30" s="3" t="b">
        <f t="array" ref="M30">NOT(AND(EXACT(C30:G30,C30)))</f>
        <v>1</v>
      </c>
      <c r="N30" s="19" t="str">
        <f t="array" ref="N30">IFERROR(INDEX($B$4:$B$31,SMALL(IF($M$4:$M$31=$B$34,ROW($B$4:$B$31)-MIN(ROW($B$4:$B$31))+1),ROWS($N$4:N30))),"")</f>
        <v/>
      </c>
      <c r="P30" s="5" t="str">
        <f t="shared" si="0"/>
        <v/>
      </c>
      <c r="R30" s="1"/>
      <c r="S30" s="21"/>
      <c r="U30" s="5" t="str">
        <f t="shared" si="4"/>
        <v/>
      </c>
      <c r="W30" s="1"/>
      <c r="X30" s="21"/>
    </row>
    <row r="31" spans="2:24" ht="15.75" x14ac:dyDescent="0.25">
      <c r="B31" s="7" t="s">
        <v>30</v>
      </c>
      <c r="C31" s="4" t="s">
        <v>11</v>
      </c>
      <c r="D31" s="4" t="s">
        <v>3</v>
      </c>
      <c r="E31" s="4" t="s">
        <v>3</v>
      </c>
      <c r="F31" s="4" t="s">
        <v>3</v>
      </c>
      <c r="G31" s="4" t="s">
        <v>3</v>
      </c>
      <c r="I31" s="10" t="b">
        <f t="shared" si="2"/>
        <v>0</v>
      </c>
      <c r="J31" s="15" t="str">
        <f t="array" ref="J31">IFERROR(INDEX($B$4:$B$31,SMALL(IF($I$4:$I$31=$B$34,ROW($B$4:$B$31)-MIN(ROW($B$4:$B$31))+1),ROWS($J$4:J31))),"")</f>
        <v/>
      </c>
      <c r="K31" s="9" t="b">
        <f t="shared" si="3"/>
        <v>0</v>
      </c>
      <c r="L31" s="18" t="str">
        <f t="array" ref="L31">IFERROR(INDEX($B$4:$B$31,SMALL(IF($K$4:$K$31=$B$34,ROW($B$4:$B$31)-MIN(ROW($B$4:$B$31))+1),ROWS(L$4:L31))),"")</f>
        <v/>
      </c>
      <c r="M31" s="3" t="b">
        <f t="array" ref="M31">NOT(AND(EXACT(C31:G31,C31)))</f>
        <v>1</v>
      </c>
      <c r="N31" s="19" t="str">
        <f t="array" ref="N31">IFERROR(INDEX($B$4:$B$31,SMALL(IF($M$4:$M$31=$B$34,ROW($B$4:$B$31)-MIN(ROW($B$4:$B$31))+1),ROWS($N$4:N31))),"")</f>
        <v/>
      </c>
      <c r="P31" s="5" t="str">
        <f t="shared" si="0"/>
        <v/>
      </c>
      <c r="R31" s="1"/>
      <c r="S31" s="21"/>
      <c r="U31" s="5" t="str">
        <f t="shared" si="4"/>
        <v/>
      </c>
      <c r="W31" s="1"/>
      <c r="X31" s="21"/>
    </row>
    <row r="33" spans="2:9" x14ac:dyDescent="0.25">
      <c r="B33" s="25" t="s">
        <v>42</v>
      </c>
      <c r="C33" s="25"/>
    </row>
    <row r="34" spans="2:9" x14ac:dyDescent="0.25">
      <c r="B34" s="26" t="b">
        <v>1</v>
      </c>
      <c r="C34" s="27"/>
    </row>
    <row r="35" spans="2:9" x14ac:dyDescent="0.25">
      <c r="B35" s="26" t="b">
        <v>0</v>
      </c>
      <c r="C35" s="27"/>
    </row>
    <row r="42" spans="2:9" x14ac:dyDescent="0.25">
      <c r="G42" s="22"/>
      <c r="H42" s="22"/>
      <c r="I42" s="22"/>
    </row>
    <row r="43" spans="2:9" x14ac:dyDescent="0.25">
      <c r="G43" s="22"/>
      <c r="H43" s="22"/>
      <c r="I43" s="22"/>
    </row>
    <row r="44" spans="2:9" x14ac:dyDescent="0.25">
      <c r="G44" s="22"/>
      <c r="H44" s="23"/>
      <c r="I44" s="22"/>
    </row>
    <row r="45" spans="2:9" x14ac:dyDescent="0.25">
      <c r="G45" s="22"/>
      <c r="H45" s="23"/>
      <c r="I45" s="22"/>
    </row>
    <row r="46" spans="2:9" x14ac:dyDescent="0.25">
      <c r="G46" s="22"/>
      <c r="H46" s="23"/>
      <c r="I46" s="22"/>
    </row>
    <row r="47" spans="2:9" x14ac:dyDescent="0.25">
      <c r="G47" s="22"/>
      <c r="H47" s="22"/>
      <c r="I47" s="22"/>
    </row>
    <row r="48" spans="2:9" x14ac:dyDescent="0.25">
      <c r="G48" s="22"/>
      <c r="H48" s="22"/>
      <c r="I48" s="22"/>
    </row>
    <row r="49" spans="7:9" x14ac:dyDescent="0.25">
      <c r="G49" s="22"/>
      <c r="H49" s="22"/>
      <c r="I49" s="22"/>
    </row>
    <row r="50" spans="7:9" x14ac:dyDescent="0.25">
      <c r="G50" s="22"/>
      <c r="H50" s="22"/>
      <c r="I50" s="22"/>
    </row>
    <row r="51" spans="7:9" x14ac:dyDescent="0.25">
      <c r="G51" s="22"/>
      <c r="H51" s="22"/>
      <c r="I51" s="22"/>
    </row>
  </sheetData>
  <autoFilter ref="I2:I31" xr:uid="{F45FEB0C-EE40-4703-A1DA-A1A21947DC87}"/>
  <mergeCells count="6">
    <mergeCell ref="W2:X2"/>
    <mergeCell ref="B33:C33"/>
    <mergeCell ref="B34:C34"/>
    <mergeCell ref="B35:C35"/>
    <mergeCell ref="P2:Q2"/>
    <mergeCell ref="R2:S2"/>
  </mergeCells>
  <phoneticPr fontId="10" type="noConversion"/>
  <conditionalFormatting sqref="B3:C31 D3:G3 C4:G31">
    <cfRule type="cellIs" dxfId="24" priority="9" operator="equal">
      <formula>"BUY"</formula>
    </cfRule>
    <cfRule type="cellIs" dxfId="23" priority="10" operator="equal">
      <formula>"SELL"</formula>
    </cfRule>
  </conditionalFormatting>
  <conditionalFormatting sqref="E9:F9">
    <cfRule type="cellIs" dxfId="22" priority="7" operator="equal">
      <formula>"BUY"</formula>
    </cfRule>
    <cfRule type="cellIs" dxfId="21" priority="8" operator="equal">
      <formula>"SELL"</formula>
    </cfRule>
  </conditionalFormatting>
  <conditionalFormatting sqref="G7">
    <cfRule type="cellIs" dxfId="20" priority="5" operator="equal">
      <formula>"BUY"</formula>
    </cfRule>
    <cfRule type="cellIs" dxfId="19" priority="6" operator="equal">
      <formula>"SELL"</formula>
    </cfRule>
  </conditionalFormatting>
  <conditionalFormatting sqref="G12">
    <cfRule type="cellIs" dxfId="18" priority="3" operator="equal">
      <formula>"BUY"</formula>
    </cfRule>
    <cfRule type="cellIs" dxfId="17" priority="4" operator="equal">
      <formula>"SELL"</formula>
    </cfRule>
  </conditionalFormatting>
  <conditionalFormatting sqref="G13">
    <cfRule type="cellIs" dxfId="16" priority="1" operator="equal">
      <formula>"BUY"</formula>
    </cfRule>
    <cfRule type="cellIs" dxfId="15" priority="2" operator="equal">
      <formula>"SELL"</formula>
    </cfRule>
  </conditionalFormatting>
  <pageMargins left="0.7" right="0.7" top="0.75" bottom="0.75" header="0.3" footer="0.3"/>
  <pageSetup orientation="portrait" r:id="rId1"/>
  <legacy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6C430-0FA8-4476-8A6E-4F9403D7F5C2}">
  <dimension ref="A1:B7"/>
  <sheetViews>
    <sheetView workbookViewId="0">
      <selection activeCell="B2" sqref="B2:B7"/>
    </sheetView>
  </sheetViews>
  <sheetFormatPr defaultRowHeight="15" x14ac:dyDescent="0.25"/>
  <cols>
    <col min="1" max="1" width="14.42578125" customWidth="1"/>
  </cols>
  <sheetData>
    <row r="1" spans="1:2" x14ac:dyDescent="0.25">
      <c r="A1" t="s">
        <v>46</v>
      </c>
      <c r="B1" t="s">
        <v>45</v>
      </c>
    </row>
    <row r="2" spans="1:2" x14ac:dyDescent="0.25">
      <c r="A2" t="s">
        <v>47</v>
      </c>
      <c r="B2" t="str">
        <f t="array" ref="B2">IFERROR(INDEX(Table15[AGENT NAME],MATCH(0,INDEX(COUNTIF($B$1:B1,Table15[AGENT NAME]),),0)),"")</f>
        <v>ASD</v>
      </c>
    </row>
    <row r="3" spans="1:2" x14ac:dyDescent="0.25">
      <c r="A3" t="s">
        <v>47</v>
      </c>
      <c r="B3" t="str">
        <f t="array" ref="B3">IFERROR(INDEX(Table15[AGENT NAME],MATCH(0,INDEX(COUNTIF($B$1:B2,Table15[AGENT NAME]),),0)),"")</f>
        <v>WE</v>
      </c>
    </row>
    <row r="4" spans="1:2" x14ac:dyDescent="0.25">
      <c r="A4" t="s">
        <v>47</v>
      </c>
      <c r="B4" t="str">
        <f t="array" ref="B4">IFERROR(INDEX(Table15[AGENT NAME],MATCH(0,INDEX(COUNTIF($B$1:B3,Table15[AGENT NAME]),),0)),"")</f>
        <v>WW</v>
      </c>
    </row>
    <row r="5" spans="1:2" x14ac:dyDescent="0.25">
      <c r="A5" t="s">
        <v>48</v>
      </c>
      <c r="B5" t="str">
        <f t="array" ref="B5">IFERROR(INDEX(Table15[AGENT NAME],MATCH(0,INDEX(COUNTIF($B$1:B4,Table15[AGENT NAME]),),0)),"")</f>
        <v>QWE</v>
      </c>
    </row>
    <row r="6" spans="1:2" x14ac:dyDescent="0.25">
      <c r="A6" t="s">
        <v>49</v>
      </c>
      <c r="B6" t="str">
        <f t="array" ref="B6">IFERROR(INDEX(Table15[AGENT NAME],MATCH(0,INDEX(COUNTIF($B$1:B5,Table15[AGENT NAME]),),0)),"")</f>
        <v/>
      </c>
    </row>
    <row r="7" spans="1:2" x14ac:dyDescent="0.25">
      <c r="A7" t="s">
        <v>50</v>
      </c>
      <c r="B7" t="str">
        <f t="array" ref="B7">IFERROR(INDEX(Table15[AGENT NAME],MATCH(0,INDEX(COUNTIF($B$1:B6,Table15[AGENT NAME]),),0)),"")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MELGASZAR</dc:creator>
  <cp:lastModifiedBy>DepEd-PEQNHS</cp:lastModifiedBy>
  <cp:lastPrinted>2020-05-15T02:44:28Z</cp:lastPrinted>
  <dcterms:created xsi:type="dcterms:W3CDTF">2020-05-14T08:12:34Z</dcterms:created>
  <dcterms:modified xsi:type="dcterms:W3CDTF">2020-05-15T11:36:03Z</dcterms:modified>
</cp:coreProperties>
</file>