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k\Documents\Trading Stuff\Trading Stuff\"/>
    </mc:Choice>
  </mc:AlternateContent>
  <bookViews>
    <workbookView xWindow="0" yWindow="4860" windowWidth="7800" windowHeight="5648" activeTab="1"/>
  </bookViews>
  <sheets>
    <sheet name="MT4 Calculation" sheetId="1" r:id="rId1"/>
    <sheet name="Table of Lot Size" sheetId="2" r:id="rId2"/>
  </sheets>
  <externalReferences>
    <externalReference r:id="rId3"/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D5" i="1"/>
  <c r="C6" i="1"/>
  <c r="D6" i="1"/>
  <c r="C7" i="1"/>
  <c r="D7" i="1"/>
  <c r="C8" i="1"/>
  <c r="D8" i="1"/>
  <c r="C9" i="1"/>
  <c r="D9" i="1"/>
  <c r="D13" i="1"/>
  <c r="C14" i="1"/>
  <c r="D14" i="1"/>
  <c r="C15" i="1"/>
  <c r="D15" i="1"/>
  <c r="C16" i="1"/>
  <c r="D16" i="1"/>
  <c r="C17" i="1"/>
  <c r="D17" i="1"/>
  <c r="B14" i="2" l="1"/>
  <c r="H2" i="2" l="1"/>
  <c r="H5" i="2" s="1"/>
  <c r="H6" i="2" s="1"/>
  <c r="B2" i="2"/>
  <c r="I2" i="2"/>
  <c r="I5" i="2" s="1"/>
  <c r="F2" i="2"/>
  <c r="F5" i="2" s="1"/>
  <c r="C2" i="2"/>
  <c r="C5" i="2" s="1"/>
  <c r="G2" i="2"/>
  <c r="G5" i="2" s="1"/>
  <c r="E2" i="2"/>
  <c r="E5" i="2" s="1"/>
  <c r="B5" i="2"/>
  <c r="D2" i="2"/>
  <c r="D5" i="2" s="1"/>
  <c r="H7" i="2" l="1"/>
  <c r="F6" i="2"/>
  <c r="F7" i="2"/>
  <c r="E6" i="2"/>
  <c r="E7" i="2"/>
  <c r="I6" i="2"/>
  <c r="I7" i="2"/>
  <c r="G6" i="2"/>
  <c r="G7" i="2"/>
  <c r="H8" i="2"/>
  <c r="H9" i="2"/>
  <c r="B7" i="2"/>
  <c r="B6" i="2"/>
  <c r="D7" i="2"/>
  <c r="D6" i="2"/>
  <c r="C6" i="2"/>
  <c r="C7" i="2"/>
  <c r="C8" i="2" l="1"/>
  <c r="C9" i="2"/>
  <c r="G8" i="2"/>
  <c r="G9" i="2"/>
  <c r="E8" i="2"/>
  <c r="E9" i="2"/>
  <c r="B9" i="2"/>
  <c r="B8" i="2"/>
  <c r="I8" i="2"/>
  <c r="I9" i="2"/>
  <c r="F8" i="2"/>
  <c r="F9" i="2"/>
  <c r="D8" i="2"/>
  <c r="D9" i="2"/>
  <c r="B14" i="1"/>
  <c r="B17" i="1"/>
  <c r="B16" i="1"/>
  <c r="B15" i="1"/>
  <c r="B13" i="1"/>
  <c r="B6" i="1"/>
  <c r="B7" i="1"/>
  <c r="B8" i="1"/>
  <c r="B9" i="1"/>
  <c r="B5" i="1"/>
</calcChain>
</file>

<file path=xl/sharedStrings.xml><?xml version="1.0" encoding="utf-8"?>
<sst xmlns="http://schemas.openxmlformats.org/spreadsheetml/2006/main" count="16" uniqueCount="13">
  <si>
    <t xml:space="preserve">Oz Gold </t>
  </si>
  <si>
    <t>Stop Distance</t>
  </si>
  <si>
    <t>Buy Stop Position</t>
  </si>
  <si>
    <t>Sell Stop position</t>
  </si>
  <si>
    <t>Current Acount "Equity"</t>
  </si>
  <si>
    <t>BUY STOPS</t>
  </si>
  <si>
    <t>SELL STOPS</t>
  </si>
  <si>
    <t>Current Bid/Sell price</t>
  </si>
  <si>
    <t>current ask/buy price</t>
  </si>
  <si>
    <t>AUDUSD-mt4</t>
  </si>
  <si>
    <t xml:space="preserve">Bal of Account </t>
  </si>
  <si>
    <t>The chart is given in USD, hence the need to work in converted position size value so that the 1% risk expresses the number in USD.</t>
  </si>
  <si>
    <t>1% Risk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</si>
</sst>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164" formatCode="&quot;$&quot;#,##0.00"/>
    <numFmt numFmtId="165" formatCode="#,##0.00_ ;\-#,##0.00\ "/>
    <numFmt numFmtId="166" formatCode="_-[$$-C09]* #,##0.00_-;\-[$$-C09]* #,##0.00_-;_-[$$-C09]* &quot;-&quot;??_-;_-@_-"/>
    <numFmt numFmtId="167" formatCode="_-&quot;$&quot;* #,##0.0000_-;\-&quot;$&quot;* #,##0.0000_-;_-&quot;$&quot;* &quot;-&quot;??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 Cyr"/>
      <family val="2"/>
      <charset val="204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44" fontId="0" fillId="0" borderId="0" xfId="1" applyFont="1"/>
    <xf numFmtId="0" fontId="2" fillId="0" borderId="0" xfId="0" applyFont="1"/>
    <xf numFmtId="0" fontId="2" fillId="3" borderId="0" xfId="0" applyFont="1" applyFill="1" applyAlignment="1">
      <alignment horizontal="center"/>
    </xf>
    <xf numFmtId="164" fontId="0" fillId="3" borderId="0" xfId="0" applyNumberFormat="1" applyFill="1"/>
    <xf numFmtId="0" fontId="2" fillId="4" borderId="0" xfId="0" applyFont="1" applyFill="1" applyAlignment="1">
      <alignment horizontal="center"/>
    </xf>
    <xf numFmtId="0" fontId="0" fillId="4" borderId="0" xfId="0" applyFill="1"/>
    <xf numFmtId="164" fontId="0" fillId="4" borderId="0" xfId="0" applyNumberFormat="1" applyFill="1"/>
    <xf numFmtId="44" fontId="3" fillId="4" borderId="1" xfId="1" applyFont="1" applyFill="1" applyBorder="1" applyAlignment="1"/>
    <xf numFmtId="44" fontId="3" fillId="3" borderId="1" xfId="1" applyFont="1" applyFill="1" applyBorder="1" applyAlignment="1"/>
    <xf numFmtId="0" fontId="5" fillId="0" borderId="0" xfId="0" applyFont="1"/>
    <xf numFmtId="0" fontId="5" fillId="4" borderId="0" xfId="0" applyFont="1" applyFill="1"/>
    <xf numFmtId="0" fontId="2" fillId="4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9" fontId="2" fillId="4" borderId="0" xfId="0" applyNumberFormat="1" applyFont="1" applyFill="1" applyAlignment="1">
      <alignment horizontal="center" wrapText="1"/>
    </xf>
    <xf numFmtId="0" fontId="0" fillId="0" borderId="0" xfId="0" applyAlignment="1">
      <alignment wrapText="1"/>
    </xf>
    <xf numFmtId="0" fontId="2" fillId="4" borderId="0" xfId="0" applyFont="1" applyFill="1"/>
    <xf numFmtId="0" fontId="2" fillId="3" borderId="0" xfId="0" applyFont="1" applyFill="1"/>
    <xf numFmtId="1" fontId="0" fillId="4" borderId="0" xfId="1" applyNumberFormat="1" applyFont="1" applyFill="1" applyAlignment="1">
      <alignment horizontal="center"/>
    </xf>
    <xf numFmtId="165" fontId="2" fillId="0" borderId="0" xfId="1" applyNumberFormat="1" applyFont="1" applyAlignment="1"/>
    <xf numFmtId="0" fontId="4" fillId="4" borderId="0" xfId="0" applyFont="1" applyFill="1" applyAlignment="1">
      <alignment vertical="center"/>
    </xf>
    <xf numFmtId="1" fontId="0" fillId="3" borderId="0" xfId="1" applyNumberFormat="1" applyFont="1" applyFill="1" applyAlignment="1">
      <alignment horizontal="center"/>
    </xf>
    <xf numFmtId="166" fontId="2" fillId="0" borderId="0" xfId="0" applyNumberFormat="1" applyFont="1"/>
    <xf numFmtId="166" fontId="0" fillId="0" borderId="0" xfId="1" applyNumberFormat="1" applyFont="1"/>
    <xf numFmtId="167" fontId="3" fillId="4" borderId="1" xfId="1" applyNumberFormat="1" applyFont="1" applyFill="1" applyBorder="1" applyAlignment="1"/>
    <xf numFmtId="1" fontId="0" fillId="2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0" fontId="2" fillId="2" borderId="0" xfId="0" applyFont="1" applyFill="1"/>
    <xf numFmtId="44" fontId="0" fillId="0" borderId="0" xfId="0" applyNumberFormat="1"/>
    <xf numFmtId="0" fontId="2" fillId="0" borderId="0" xfId="0" applyFont="1" applyAlignment="1"/>
    <xf numFmtId="0" fontId="0" fillId="0" borderId="0" xfId="0" applyAlignme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AUDUSD" advise="1">
        <values>
          <value>
            <val>0.79139999999999999</val>
          </value>
        </values>
      </ddeItem>
      <ddeItem name="StdDocumentName" ole="1" advise="1"/>
      <ddeItem name="XAUUSD" advise="1">
        <values>
          <value>
            <val>1347.92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StdDocumentName" ole="1" advise="1"/>
      <ddeItem name="XAUUSD" advise="1">
        <values>
          <value>
            <val>1347.6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opLeftCell="A3" workbookViewId="0">
      <selection activeCell="C23" sqref="C23"/>
    </sheetView>
  </sheetViews>
  <sheetFormatPr defaultRowHeight="14.25" x14ac:dyDescent="0.45"/>
  <cols>
    <col min="1" max="1" width="11.86328125" bestFit="1" customWidth="1"/>
    <col min="2" max="2" width="11.796875" customWidth="1"/>
    <col min="3" max="3" width="14.33203125" customWidth="1"/>
  </cols>
  <sheetData>
    <row r="1" spans="1:4" ht="28.9" customHeight="1" x14ac:dyDescent="0.45">
      <c r="A1" s="29" t="s">
        <v>4</v>
      </c>
      <c r="B1" s="30"/>
      <c r="C1" s="19">
        <v>2000</v>
      </c>
    </row>
    <row r="2" spans="1:4" ht="47.35" customHeight="1" x14ac:dyDescent="0.45">
      <c r="A2" s="20" t="s">
        <v>5</v>
      </c>
      <c r="B2" s="6"/>
      <c r="C2" s="6"/>
      <c r="D2" s="6"/>
    </row>
    <row r="3" spans="1:4" s="15" customFormat="1" ht="28.5" x14ac:dyDescent="0.45">
      <c r="A3" s="12"/>
      <c r="B3" s="12" t="s">
        <v>2</v>
      </c>
      <c r="C3" s="12" t="s">
        <v>8</v>
      </c>
      <c r="D3" s="14" t="s">
        <v>0</v>
      </c>
    </row>
    <row r="4" spans="1:4" x14ac:dyDescent="0.45">
      <c r="A4" s="5" t="s">
        <v>1</v>
      </c>
      <c r="B4" s="5"/>
      <c r="C4" s="5"/>
      <c r="D4" s="5"/>
    </row>
    <row r="5" spans="1:4" x14ac:dyDescent="0.45">
      <c r="A5" s="16">
        <v>100</v>
      </c>
      <c r="B5" s="7">
        <f>ABS(C5-1)</f>
        <v>1346.92</v>
      </c>
      <c r="C5" s="8">
        <f>[1]!XAUUSD</f>
        <v>1347.92</v>
      </c>
      <c r="D5" s="18">
        <f>($C$1/100/A5)*100</f>
        <v>20</v>
      </c>
    </row>
    <row r="6" spans="1:4" x14ac:dyDescent="0.45">
      <c r="A6" s="16">
        <v>150</v>
      </c>
      <c r="B6" s="7">
        <f>ABS(C6-1.5)</f>
        <v>1346.42</v>
      </c>
      <c r="C6" s="8">
        <f>[1]!XAUUSD</f>
        <v>1347.92</v>
      </c>
      <c r="D6" s="18">
        <f t="shared" ref="D6:D9" si="0">($C$1/100/A6)*100</f>
        <v>13.333333333333334</v>
      </c>
    </row>
    <row r="7" spans="1:4" x14ac:dyDescent="0.45">
      <c r="A7" s="16">
        <v>200</v>
      </c>
      <c r="B7" s="7">
        <f>ABS(C7-2)</f>
        <v>1345.92</v>
      </c>
      <c r="C7" s="8">
        <f>[1]!XAUUSD</f>
        <v>1347.92</v>
      </c>
      <c r="D7" s="18">
        <f t="shared" si="0"/>
        <v>10</v>
      </c>
    </row>
    <row r="8" spans="1:4" x14ac:dyDescent="0.45">
      <c r="A8" s="16">
        <v>250</v>
      </c>
      <c r="B8" s="7">
        <f>ABS(C8-2.5)</f>
        <v>1345.42</v>
      </c>
      <c r="C8" s="8">
        <f>[1]!XAUUSD</f>
        <v>1347.92</v>
      </c>
      <c r="D8" s="18">
        <f t="shared" si="0"/>
        <v>8</v>
      </c>
    </row>
    <row r="9" spans="1:4" x14ac:dyDescent="0.45">
      <c r="A9" s="16">
        <v>300</v>
      </c>
      <c r="B9" s="7">
        <f>ABS(C9-3)</f>
        <v>1344.92</v>
      </c>
      <c r="C9" s="8">
        <f>[1]!XAUUSD</f>
        <v>1347.92</v>
      </c>
      <c r="D9" s="18">
        <f t="shared" si="0"/>
        <v>6.666666666666667</v>
      </c>
    </row>
    <row r="10" spans="1:4" s="10" customFormat="1" ht="42.4" customHeight="1" x14ac:dyDescent="1">
      <c r="A10" s="20" t="s">
        <v>6</v>
      </c>
      <c r="B10" s="11"/>
      <c r="C10" s="11"/>
      <c r="D10" s="11"/>
    </row>
    <row r="11" spans="1:4" s="15" customFormat="1" ht="28.5" x14ac:dyDescent="0.45">
      <c r="A11" s="13"/>
      <c r="B11" s="13" t="s">
        <v>3</v>
      </c>
      <c r="C11" s="13" t="s">
        <v>7</v>
      </c>
      <c r="D11" s="13" t="s">
        <v>0</v>
      </c>
    </row>
    <row r="12" spans="1:4" x14ac:dyDescent="0.45">
      <c r="A12" s="3" t="s">
        <v>1</v>
      </c>
      <c r="B12" s="3"/>
      <c r="C12" s="3"/>
      <c r="D12" s="3"/>
    </row>
    <row r="13" spans="1:4" x14ac:dyDescent="0.45">
      <c r="A13" s="17">
        <v>100</v>
      </c>
      <c r="B13" s="4">
        <f>ABS(C13+1)</f>
        <v>1348.6</v>
      </c>
      <c r="C13" s="9">
        <v>1347.6</v>
      </c>
      <c r="D13" s="21">
        <f>($C$1/100/A13)*100</f>
        <v>20</v>
      </c>
    </row>
    <row r="14" spans="1:4" x14ac:dyDescent="0.45">
      <c r="A14" s="17">
        <v>150</v>
      </c>
      <c r="B14" s="4">
        <f>ABS(C14+1.5)</f>
        <v>1349.1</v>
      </c>
      <c r="C14" s="9">
        <f>[2]!XAUUSD</f>
        <v>1347.6</v>
      </c>
      <c r="D14" s="21">
        <f t="shared" ref="D14:D17" si="1">($C$1/100/A14)*100</f>
        <v>13.333333333333334</v>
      </c>
    </row>
    <row r="15" spans="1:4" x14ac:dyDescent="0.45">
      <c r="A15" s="17">
        <v>200</v>
      </c>
      <c r="B15" s="4">
        <f>ABS(C15+2)</f>
        <v>1349.6</v>
      </c>
      <c r="C15" s="9">
        <f>[2]!XAUUSD</f>
        <v>1347.6</v>
      </c>
      <c r="D15" s="21">
        <f t="shared" si="1"/>
        <v>10</v>
      </c>
    </row>
    <row r="16" spans="1:4" x14ac:dyDescent="0.45">
      <c r="A16" s="17">
        <v>250</v>
      </c>
      <c r="B16" s="4">
        <f>ABS(C16+2.5)</f>
        <v>1350.1</v>
      </c>
      <c r="C16" s="9">
        <f>[2]!XAUUSD</f>
        <v>1347.6</v>
      </c>
      <c r="D16" s="21">
        <f t="shared" si="1"/>
        <v>8</v>
      </c>
    </row>
    <row r="17" spans="1:4" x14ac:dyDescent="0.45">
      <c r="A17" s="17">
        <v>300</v>
      </c>
      <c r="B17" s="4">
        <f>ABS(C17+3)</f>
        <v>1350.6</v>
      </c>
      <c r="C17" s="9">
        <f>[2]!XAUUSD</f>
        <v>1347.6</v>
      </c>
      <c r="D17" s="21">
        <f t="shared" si="1"/>
        <v>6.666666666666667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C24" sqref="C24"/>
    </sheetView>
  </sheetViews>
  <sheetFormatPr defaultRowHeight="14.25" x14ac:dyDescent="0.45"/>
  <cols>
    <col min="1" max="1" width="16.33203125" customWidth="1"/>
    <col min="2" max="3" width="9.1328125" bestFit="1" customWidth="1"/>
    <col min="4" max="4" width="9.1328125" customWidth="1"/>
    <col min="5" max="7" width="9.1328125" bestFit="1" customWidth="1"/>
    <col min="8" max="8" width="9.9296875" bestFit="1" customWidth="1"/>
    <col min="9" max="9" width="9.86328125" bestFit="1" customWidth="1"/>
  </cols>
  <sheetData>
    <row r="1" spans="1:9" x14ac:dyDescent="0.45">
      <c r="A1" s="2" t="s">
        <v>10</v>
      </c>
      <c r="B1" s="1">
        <v>400</v>
      </c>
      <c r="C1" s="1">
        <v>500</v>
      </c>
      <c r="D1" s="1">
        <v>600</v>
      </c>
      <c r="E1" s="1">
        <v>700</v>
      </c>
      <c r="F1" s="1">
        <v>800</v>
      </c>
      <c r="G1" s="1">
        <v>900</v>
      </c>
      <c r="H1" s="1">
        <v>1000</v>
      </c>
      <c r="I1" s="1">
        <v>1100</v>
      </c>
    </row>
    <row r="2" spans="1:9" x14ac:dyDescent="0.45">
      <c r="A2" s="22" t="s">
        <v>12</v>
      </c>
      <c r="B2" s="23">
        <f>((B1*$B$14)/100)</f>
        <v>3.1656</v>
      </c>
      <c r="C2" s="23">
        <f t="shared" ref="C2:I2" si="0">((C1*$B$14)/100)</f>
        <v>3.9569999999999999</v>
      </c>
      <c r="D2" s="23">
        <f t="shared" si="0"/>
        <v>4.7484000000000002</v>
      </c>
      <c r="E2" s="23">
        <f t="shared" si="0"/>
        <v>5.5398000000000005</v>
      </c>
      <c r="F2" s="23">
        <f t="shared" si="0"/>
        <v>6.3311999999999999</v>
      </c>
      <c r="G2" s="23">
        <f t="shared" si="0"/>
        <v>7.1226000000000003</v>
      </c>
      <c r="H2" s="23">
        <f t="shared" si="0"/>
        <v>7.9139999999999997</v>
      </c>
      <c r="I2" s="23">
        <f t="shared" si="0"/>
        <v>8.7053999999999991</v>
      </c>
    </row>
    <row r="4" spans="1:9" x14ac:dyDescent="0.45">
      <c r="A4" s="2" t="s">
        <v>1</v>
      </c>
    </row>
    <row r="5" spans="1:9" x14ac:dyDescent="0.45">
      <c r="A5" s="27">
        <v>100</v>
      </c>
      <c r="B5" s="25">
        <f>B2</f>
        <v>3.1656</v>
      </c>
      <c r="C5" s="25">
        <f t="shared" ref="C5:I5" si="1">C2</f>
        <v>3.9569999999999999</v>
      </c>
      <c r="D5" s="25">
        <f t="shared" si="1"/>
        <v>4.7484000000000002</v>
      </c>
      <c r="E5" s="25">
        <f t="shared" si="1"/>
        <v>5.5398000000000005</v>
      </c>
      <c r="F5" s="25">
        <f t="shared" si="1"/>
        <v>6.3311999999999999</v>
      </c>
      <c r="G5" s="25">
        <f t="shared" si="1"/>
        <v>7.1226000000000003</v>
      </c>
      <c r="H5" s="25">
        <f t="shared" si="1"/>
        <v>7.9139999999999997</v>
      </c>
      <c r="I5" s="25">
        <f t="shared" si="1"/>
        <v>8.7053999999999991</v>
      </c>
    </row>
    <row r="6" spans="1:9" x14ac:dyDescent="0.45">
      <c r="A6" s="2">
        <v>150</v>
      </c>
      <c r="B6" s="26">
        <f>B5*0.75</f>
        <v>2.3742000000000001</v>
      </c>
      <c r="C6" s="26">
        <f t="shared" ref="C6:I6" si="2">C5*0.75</f>
        <v>2.9677499999999997</v>
      </c>
      <c r="D6" s="26">
        <f t="shared" si="2"/>
        <v>3.5613000000000001</v>
      </c>
      <c r="E6" s="26">
        <f t="shared" si="2"/>
        <v>4.1548500000000006</v>
      </c>
      <c r="F6" s="26">
        <f t="shared" si="2"/>
        <v>4.7484000000000002</v>
      </c>
      <c r="G6" s="26">
        <f t="shared" si="2"/>
        <v>5.3419500000000006</v>
      </c>
      <c r="H6" s="26">
        <f t="shared" si="2"/>
        <v>5.9354999999999993</v>
      </c>
      <c r="I6" s="26">
        <f t="shared" si="2"/>
        <v>6.5290499999999998</v>
      </c>
    </row>
    <row r="7" spans="1:9" x14ac:dyDescent="0.45">
      <c r="A7" s="27">
        <v>200</v>
      </c>
      <c r="B7" s="25">
        <f>B5*0.5</f>
        <v>1.5828</v>
      </c>
      <c r="C7" s="25">
        <f t="shared" ref="C7:I7" si="3">C5*0.5</f>
        <v>1.9784999999999999</v>
      </c>
      <c r="D7" s="25">
        <f t="shared" si="3"/>
        <v>2.3742000000000001</v>
      </c>
      <c r="E7" s="25">
        <f t="shared" si="3"/>
        <v>2.7699000000000003</v>
      </c>
      <c r="F7" s="25">
        <f t="shared" si="3"/>
        <v>3.1656</v>
      </c>
      <c r="G7" s="25">
        <f t="shared" si="3"/>
        <v>3.5613000000000001</v>
      </c>
      <c r="H7" s="25">
        <f t="shared" si="3"/>
        <v>3.9569999999999999</v>
      </c>
      <c r="I7" s="25">
        <f t="shared" si="3"/>
        <v>4.3526999999999996</v>
      </c>
    </row>
    <row r="8" spans="1:9" x14ac:dyDescent="0.45">
      <c r="A8" s="2">
        <v>250</v>
      </c>
      <c r="B8" s="26">
        <f>B7*0.75</f>
        <v>1.1871</v>
      </c>
      <c r="C8" s="26">
        <f t="shared" ref="C8:I8" si="4">C7*0.75</f>
        <v>1.4838749999999998</v>
      </c>
      <c r="D8" s="26">
        <f t="shared" si="4"/>
        <v>1.7806500000000001</v>
      </c>
      <c r="E8" s="26">
        <f t="shared" si="4"/>
        <v>2.0774250000000003</v>
      </c>
      <c r="F8" s="26">
        <f t="shared" si="4"/>
        <v>2.3742000000000001</v>
      </c>
      <c r="G8" s="26">
        <f t="shared" si="4"/>
        <v>2.6709750000000003</v>
      </c>
      <c r="H8" s="26">
        <f t="shared" si="4"/>
        <v>2.9677499999999997</v>
      </c>
      <c r="I8" s="26">
        <f t="shared" si="4"/>
        <v>3.2645249999999999</v>
      </c>
    </row>
    <row r="9" spans="1:9" x14ac:dyDescent="0.45">
      <c r="A9" s="27">
        <v>300</v>
      </c>
      <c r="B9" s="25">
        <f>B7*0.5</f>
        <v>0.79139999999999999</v>
      </c>
      <c r="C9" s="25">
        <f t="shared" ref="C9:I9" si="5">C7*0.5</f>
        <v>0.98924999999999996</v>
      </c>
      <c r="D9" s="25">
        <f t="shared" si="5"/>
        <v>1.1871</v>
      </c>
      <c r="E9" s="25">
        <f t="shared" si="5"/>
        <v>1.3849500000000001</v>
      </c>
      <c r="F9" s="25">
        <f t="shared" si="5"/>
        <v>1.5828</v>
      </c>
      <c r="G9" s="25">
        <f t="shared" si="5"/>
        <v>1.7806500000000001</v>
      </c>
      <c r="H9" s="25">
        <f t="shared" si="5"/>
        <v>1.9784999999999999</v>
      </c>
      <c r="I9" s="25">
        <f t="shared" si="5"/>
        <v>2.1763499999999998</v>
      </c>
    </row>
    <row r="11" spans="1:9" x14ac:dyDescent="0.45">
      <c r="A11" t="s">
        <v>11</v>
      </c>
    </row>
    <row r="14" spans="1:9" x14ac:dyDescent="0.45">
      <c r="A14" t="s">
        <v>9</v>
      </c>
      <c r="B14" s="24">
        <f>[1]!AUDUSD</f>
        <v>0.79139999999999999</v>
      </c>
    </row>
    <row r="18" spans="1:1" x14ac:dyDescent="0.45">
      <c r="A18" s="28"/>
    </row>
  </sheetData>
  <pageMargins left="0.7" right="0.7" top="0.75" bottom="0.75" header="0.3" footer="0.3"/>
  <pageSetup paperSize="9" orientation="portrait" r:id="rId1"/>
  <ignoredErrors>
    <ignoredError sqref="B7:I7 B8:I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MT4 Calculation</vt:lpstr>
      <vt:lpstr>Table of Lot Size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Basten</dc:creator>
  <cp:lastModifiedBy>Frank Basten</cp:lastModifiedBy>
  <dcterms:created xsi:type="dcterms:W3CDTF">2016-10-30T10:49:57Z</dcterms:created>
  <dcterms:modified xsi:type="dcterms:W3CDTF">2018-02-18T06:41:06Z</dcterms:modified>
</cp:coreProperties>
</file>