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Dropbox\Trading\2MA1RSI_StockIndicator\"/>
    </mc:Choice>
  </mc:AlternateContent>
  <bookViews>
    <workbookView xWindow="0" yWindow="0" windowWidth="16110" windowHeight="7740"/>
  </bookViews>
  <sheets>
    <sheet name="2 Year Detail" sheetId="1" r:id="rId1"/>
    <sheet name="5 Year Summary"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W7" i="1" l="1"/>
  <c r="BW8" i="1"/>
  <c r="BW9" i="1"/>
  <c r="BW10" i="1"/>
  <c r="BW11" i="1"/>
  <c r="BW12" i="1"/>
  <c r="BW13" i="1"/>
  <c r="BW14" i="1"/>
  <c r="BW15" i="1"/>
  <c r="BW16" i="1"/>
  <c r="BW17" i="1"/>
  <c r="BW6" i="1"/>
  <c r="F19" i="1"/>
  <c r="I19" i="1"/>
  <c r="L19" i="1"/>
  <c r="O19" i="1"/>
  <c r="R19" i="1"/>
  <c r="X19" i="1"/>
  <c r="AA19" i="1"/>
  <c r="AA20" i="1"/>
  <c r="AD19" i="1"/>
  <c r="AG19" i="1"/>
  <c r="AM19" i="1"/>
  <c r="AP19" i="1"/>
  <c r="AS19" i="1"/>
  <c r="AV19" i="1"/>
  <c r="AY19" i="1"/>
  <c r="BB19" i="1"/>
  <c r="BE19" i="1"/>
  <c r="BH19" i="1"/>
  <c r="BK19" i="1"/>
  <c r="BQ19" i="1"/>
  <c r="BT19" i="1"/>
  <c r="BT18" i="1"/>
  <c r="C19" i="1"/>
  <c r="BW18" i="1" l="1"/>
  <c r="M20" i="2"/>
  <c r="BW48" i="1"/>
  <c r="M19" i="2"/>
  <c r="G18" i="2"/>
  <c r="J18" i="2"/>
  <c r="D18" i="2"/>
  <c r="BQ18" i="1"/>
  <c r="C18" i="1"/>
  <c r="BW47" i="1"/>
  <c r="BW46" i="1"/>
  <c r="E18" i="1"/>
  <c r="F18" i="1"/>
  <c r="F20" i="1" s="1"/>
  <c r="H18" i="1"/>
  <c r="I18" i="1"/>
  <c r="I20" i="1" s="1"/>
  <c r="K18" i="1"/>
  <c r="L18" i="1"/>
  <c r="L20" i="1" s="1"/>
  <c r="N18" i="1"/>
  <c r="O18" i="1"/>
  <c r="O20" i="1" s="1"/>
  <c r="Q18" i="1"/>
  <c r="R18" i="1"/>
  <c r="R20" i="1" s="1"/>
  <c r="T18" i="1"/>
  <c r="U18" i="1"/>
  <c r="U20" i="1" s="1"/>
  <c r="W18" i="1"/>
  <c r="X18" i="1"/>
  <c r="X20" i="1" s="1"/>
  <c r="Z18" i="1"/>
  <c r="AG18" i="1"/>
  <c r="AI18" i="1"/>
  <c r="AJ18" i="1"/>
  <c r="AL18" i="1"/>
  <c r="AM18" i="1"/>
  <c r="AO18" i="1"/>
  <c r="AP18" i="1"/>
  <c r="AR18" i="1"/>
  <c r="AS18" i="1"/>
  <c r="AU18" i="1"/>
  <c r="AV18" i="1"/>
  <c r="AX18" i="1"/>
  <c r="AY18" i="1"/>
  <c r="BA18" i="1"/>
  <c r="BB18" i="1"/>
  <c r="BD18" i="1"/>
  <c r="BE18" i="1"/>
  <c r="BG18" i="1"/>
  <c r="BH18" i="1"/>
  <c r="BJ18" i="1"/>
  <c r="BK18" i="1"/>
  <c r="BM18" i="1"/>
  <c r="BN18" i="1"/>
  <c r="BP18" i="1"/>
  <c r="BS18" i="1"/>
  <c r="BV18" i="1"/>
  <c r="AD18" i="1"/>
  <c r="AF18" i="1"/>
  <c r="AC18" i="1"/>
  <c r="C20" i="1" l="1"/>
  <c r="M18" i="2"/>
  <c r="U19" i="1"/>
  <c r="CC21" i="1"/>
  <c r="CG21" i="1" s="1"/>
  <c r="BW45" i="1"/>
  <c r="BW44" i="1"/>
  <c r="BW43" i="1"/>
  <c r="AA18" i="1"/>
  <c r="AD20" i="1"/>
  <c r="AG20" i="1"/>
  <c r="AJ20" i="1"/>
  <c r="AM20" i="1"/>
  <c r="AP20" i="1"/>
  <c r="AS20" i="1"/>
  <c r="AV20" i="1"/>
  <c r="AY20" i="1"/>
  <c r="BB20" i="1"/>
  <c r="BE20" i="1"/>
  <c r="BH20" i="1"/>
  <c r="BK20" i="1"/>
  <c r="BN20" i="1"/>
  <c r="BW42" i="1"/>
  <c r="BW25" i="1"/>
  <c r="BW41" i="1"/>
  <c r="BW23" i="1"/>
  <c r="BW24" i="1"/>
  <c r="AJ19" i="1" l="1"/>
  <c r="BN19" i="1" s="1"/>
  <c r="BW40" i="1"/>
  <c r="BT20" i="1" l="1"/>
  <c r="BQ20" i="1"/>
  <c r="BW20" i="1"/>
</calcChain>
</file>

<file path=xl/sharedStrings.xml><?xml version="1.0" encoding="utf-8"?>
<sst xmlns="http://schemas.openxmlformats.org/spreadsheetml/2006/main" count="292" uniqueCount="76">
  <si>
    <t>USD/JPY</t>
  </si>
  <si>
    <t>EUR/CHF</t>
  </si>
  <si>
    <t>EUR/USD</t>
  </si>
  <si>
    <t>USD/CAD</t>
  </si>
  <si>
    <t>AUD/JPY</t>
  </si>
  <si>
    <t>EUR/JPY</t>
  </si>
  <si>
    <t>NZD/USD</t>
  </si>
  <si>
    <t>AUD/USD</t>
  </si>
  <si>
    <t>GBP/JPY</t>
  </si>
  <si>
    <t>AUD/NZD</t>
  </si>
  <si>
    <t>USD/CHF</t>
  </si>
  <si>
    <t>Profit</t>
  </si>
  <si>
    <t>Percent Win</t>
  </si>
  <si>
    <t>Percent Draw Down</t>
  </si>
  <si>
    <t>EUR/CAD</t>
  </si>
  <si>
    <t>From 01/01/2006 - 24/02/2016</t>
  </si>
  <si>
    <t>From 01/01/2006 - 01/01/2011</t>
  </si>
  <si>
    <t>Start Account : $5000</t>
  </si>
  <si>
    <t>AUDJPY</t>
  </si>
  <si>
    <t>TF 30M</t>
  </si>
  <si>
    <t>TF 1H</t>
  </si>
  <si>
    <t>From 01/01/2015- 01/01/2016</t>
  </si>
  <si>
    <t>From 01/08/2014- 02/29/2016</t>
  </si>
  <si>
    <t>AUDNZD</t>
  </si>
  <si>
    <t>AUDUSD</t>
  </si>
  <si>
    <t>EURCHF</t>
  </si>
  <si>
    <t>USDCAD</t>
  </si>
  <si>
    <t>From 01/01/2015- 02/29/2016</t>
  </si>
  <si>
    <t>TF 4H</t>
  </si>
  <si>
    <t>Percent DD</t>
  </si>
  <si>
    <t>Profit Total By Pair</t>
  </si>
  <si>
    <t>TF</t>
  </si>
  <si>
    <t>1H</t>
  </si>
  <si>
    <t>30M</t>
  </si>
  <si>
    <t>Test 30Min TF</t>
  </si>
  <si>
    <t>Removed 1H</t>
  </si>
  <si>
    <t>Replaced 1H</t>
  </si>
  <si>
    <t>Nov14-Feb16</t>
  </si>
  <si>
    <t>30M TF</t>
  </si>
  <si>
    <t>??</t>
  </si>
  <si>
    <t>Had to do from Nov14-Jan16 (Tick data in Feb is not good)</t>
  </si>
  <si>
    <t>15M TF</t>
  </si>
  <si>
    <t>Test 15M TF</t>
  </si>
  <si>
    <t>15M</t>
  </si>
  <si>
    <t>Test 15Min Tf</t>
  </si>
  <si>
    <t>GBP/USD</t>
  </si>
  <si>
    <t>Replaced EURCAD</t>
  </si>
  <si>
    <t>Replaced TF/PAIR</t>
  </si>
  <si>
    <t>Bad tick data / can't do Feb</t>
  </si>
  <si>
    <t>EUR/GBP</t>
  </si>
  <si>
    <t>CHFJPY</t>
  </si>
  <si>
    <t>Replaced USDCHF</t>
  </si>
  <si>
    <t>EURAUD</t>
  </si>
  <si>
    <t>GBPCHF</t>
  </si>
  <si>
    <t>Need to download tick data</t>
  </si>
  <si>
    <t>CADJPY</t>
  </si>
  <si>
    <t>AUDCAD</t>
  </si>
  <si>
    <t>AUDCHF</t>
  </si>
  <si>
    <t>EURNZD</t>
  </si>
  <si>
    <t>CADCHF</t>
  </si>
  <si>
    <t>NZDJPY</t>
  </si>
  <si>
    <t xml:space="preserve">Test 30Min </t>
  </si>
  <si>
    <t>Average ROI Per Month</t>
  </si>
  <si>
    <t>Possibly need to change TF</t>
  </si>
  <si>
    <t>Might need to find a better pair</t>
  </si>
  <si>
    <t>Removed Pair</t>
  </si>
  <si>
    <t>Replaced USDCAD</t>
  </si>
  <si>
    <t>Mar11-Feb16</t>
  </si>
  <si>
    <t>Total Over 5 Years</t>
  </si>
  <si>
    <t>Profit (Not Compounding)</t>
  </si>
  <si>
    <t>Total for the above period</t>
  </si>
  <si>
    <t>Average per Month</t>
  </si>
  <si>
    <t xml:space="preserve">Over a 5 year period with fixed size trades. </t>
  </si>
  <si>
    <t>Trade Size 0.1, Slow SMA 180, Fast EMA 9, RSI Period 2, RSI High 70, RSI Low 30, SL 200, TSL 50, (Stocastic Indicator filter included to confirm direction, on previous period)</t>
  </si>
  <si>
    <t>Currently being traded on Demo</t>
  </si>
  <si>
    <t>TF being used on pair on Demo Account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</si>
</sst>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409]* #,##0.00_ ;_-[$$-409]* \-#,##0.00\ ;_-[$$-409]* &quot;-&quot;??_ ;_-@_ "/>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sz val="11"/>
      <name val="Calibri"/>
      <family val="2"/>
      <scheme val="minor"/>
    </font>
    <font>
      <b/>
      <sz val="11"/>
      <color rgb="FFFF0000"/>
      <name val="Calibri"/>
      <family val="2"/>
      <scheme val="minor"/>
    </font>
    <font>
      <b/>
      <sz val="11"/>
      <color rgb="FFFFC000"/>
      <name val="Calibri"/>
      <family val="2"/>
      <scheme val="minor"/>
    </font>
    <font>
      <b/>
      <u/>
      <sz val="11"/>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rgb="FF00B050"/>
        <bgColor indexed="64"/>
      </patternFill>
    </fill>
    <fill>
      <patternFill patternType="solid">
        <fgColor rgb="FFFFC000"/>
        <bgColor indexed="64"/>
      </patternFill>
    </fill>
    <fill>
      <patternFill patternType="solid">
        <fgColor theme="4" tint="0.79998168889431442"/>
        <bgColor indexed="64"/>
      </patternFill>
    </fill>
    <fill>
      <patternFill patternType="solid">
        <fgColor rgb="FF7030A0"/>
        <bgColor indexed="64"/>
      </patternFill>
    </fill>
    <fill>
      <patternFill patternType="solid">
        <fgColor theme="5" tint="0.59999389629810485"/>
        <bgColor indexed="64"/>
      </patternFill>
    </fill>
    <fill>
      <patternFill patternType="solid">
        <fgColor theme="7" tint="0.59999389629810485"/>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s>
  <cellStyleXfs count="2">
    <xf numFmtId="0" fontId="0" fillId="0" borderId="0"/>
    <xf numFmtId="9" fontId="1" fillId="0" borderId="0" applyFont="0" applyFill="0" applyBorder="0" applyAlignment="0" applyProtection="0"/>
  </cellStyleXfs>
  <cellXfs count="214">
    <xf numFmtId="0" fontId="0" fillId="0" borderId="0" xfId="0"/>
    <xf numFmtId="0" fontId="0" fillId="2" borderId="7" xfId="0" applyFill="1" applyBorder="1"/>
    <xf numFmtId="0" fontId="0" fillId="2" borderId="0" xfId="0" applyFill="1" applyBorder="1"/>
    <xf numFmtId="0" fontId="2" fillId="2" borderId="0" xfId="0" applyFont="1" applyFill="1" applyBorder="1"/>
    <xf numFmtId="0" fontId="0" fillId="2" borderId="8" xfId="0" applyFill="1" applyBorder="1"/>
    <xf numFmtId="0" fontId="0" fillId="2" borderId="10" xfId="0" applyFill="1" applyBorder="1"/>
    <xf numFmtId="0" fontId="2" fillId="2" borderId="1" xfId="0" applyFont="1" applyFill="1" applyBorder="1"/>
    <xf numFmtId="0" fontId="2" fillId="2" borderId="11" xfId="0" applyFont="1" applyFill="1" applyBorder="1"/>
    <xf numFmtId="0" fontId="2" fillId="2" borderId="10" xfId="0" applyFont="1" applyFill="1" applyBorder="1"/>
    <xf numFmtId="0" fontId="0" fillId="2" borderId="1" xfId="0" applyFill="1" applyBorder="1"/>
    <xf numFmtId="10" fontId="0" fillId="2" borderId="1" xfId="1" applyNumberFormat="1" applyFont="1" applyFill="1" applyBorder="1"/>
    <xf numFmtId="10" fontId="0" fillId="2" borderId="11" xfId="1" applyNumberFormat="1" applyFont="1" applyFill="1" applyBorder="1"/>
    <xf numFmtId="0" fontId="0" fillId="2" borderId="13" xfId="0" applyFill="1" applyBorder="1"/>
    <xf numFmtId="0" fontId="0" fillId="2" borderId="14" xfId="0" applyFill="1" applyBorder="1"/>
    <xf numFmtId="0" fontId="0" fillId="2" borderId="0" xfId="0" applyFill="1"/>
    <xf numFmtId="0" fontId="0" fillId="2" borderId="12" xfId="0" applyFill="1" applyBorder="1"/>
    <xf numFmtId="9" fontId="2" fillId="2" borderId="0" xfId="1" applyFont="1" applyFill="1" applyBorder="1"/>
    <xf numFmtId="10" fontId="0" fillId="3" borderId="1" xfId="1" applyNumberFormat="1" applyFont="1" applyFill="1" applyBorder="1"/>
    <xf numFmtId="10" fontId="0" fillId="3" borderId="11" xfId="1" applyNumberFormat="1" applyFont="1" applyFill="1" applyBorder="1"/>
    <xf numFmtId="10" fontId="0" fillId="0" borderId="1" xfId="1" applyNumberFormat="1" applyFont="1" applyFill="1" applyBorder="1"/>
    <xf numFmtId="10" fontId="0" fillId="0" borderId="11" xfId="1" applyNumberFormat="1" applyFont="1" applyFill="1" applyBorder="1"/>
    <xf numFmtId="0" fontId="0" fillId="0" borderId="0" xfId="0" applyFill="1"/>
    <xf numFmtId="0" fontId="0" fillId="2" borderId="16" xfId="0" applyFill="1" applyBorder="1"/>
    <xf numFmtId="17" fontId="0" fillId="2" borderId="15" xfId="0" applyNumberFormat="1" applyFill="1" applyBorder="1"/>
    <xf numFmtId="0" fontId="2" fillId="0" borderId="20" xfId="0" applyFont="1" applyFill="1" applyBorder="1"/>
    <xf numFmtId="0" fontId="0" fillId="0" borderId="16" xfId="0" applyFill="1" applyBorder="1"/>
    <xf numFmtId="17" fontId="0" fillId="2" borderId="9" xfId="0" applyNumberFormat="1" applyFill="1" applyBorder="1"/>
    <xf numFmtId="17" fontId="0" fillId="2" borderId="21" xfId="0" applyNumberFormat="1" applyFill="1" applyBorder="1"/>
    <xf numFmtId="0" fontId="0" fillId="0" borderId="10" xfId="0" applyFill="1" applyBorder="1"/>
    <xf numFmtId="0" fontId="0" fillId="3" borderId="10" xfId="0" applyFill="1" applyBorder="1"/>
    <xf numFmtId="0" fontId="0" fillId="2" borderId="22" xfId="0" applyFill="1" applyBorder="1"/>
    <xf numFmtId="10" fontId="0" fillId="2" borderId="23" xfId="1" applyNumberFormat="1" applyFont="1" applyFill="1" applyBorder="1"/>
    <xf numFmtId="10" fontId="0" fillId="2" borderId="24" xfId="1" applyNumberFormat="1" applyFont="1" applyFill="1" applyBorder="1"/>
    <xf numFmtId="0" fontId="0" fillId="2" borderId="18" xfId="0" applyFill="1" applyBorder="1"/>
    <xf numFmtId="0" fontId="0" fillId="2" borderId="25" xfId="0" applyFill="1" applyBorder="1"/>
    <xf numFmtId="10" fontId="0" fillId="2" borderId="27" xfId="1" applyNumberFormat="1" applyFont="1" applyFill="1" applyBorder="1"/>
    <xf numFmtId="10" fontId="0" fillId="0" borderId="27" xfId="1" applyNumberFormat="1" applyFont="1" applyFill="1" applyBorder="1"/>
    <xf numFmtId="10" fontId="0" fillId="2" borderId="28" xfId="1" applyNumberFormat="1" applyFont="1" applyFill="1" applyBorder="1"/>
    <xf numFmtId="0" fontId="0" fillId="0" borderId="30" xfId="0" applyFill="1" applyBorder="1"/>
    <xf numFmtId="10" fontId="0" fillId="2" borderId="0" xfId="1" applyNumberFormat="1" applyFont="1" applyFill="1" applyBorder="1"/>
    <xf numFmtId="0" fontId="0" fillId="0" borderId="8" xfId="0" applyFill="1" applyBorder="1"/>
    <xf numFmtId="0" fontId="0" fillId="2" borderId="2" xfId="0" applyFill="1" applyBorder="1"/>
    <xf numFmtId="10" fontId="0" fillId="2" borderId="3" xfId="1" applyNumberFormat="1" applyFont="1" applyFill="1" applyBorder="1"/>
    <xf numFmtId="10" fontId="0" fillId="2" borderId="32" xfId="1" applyNumberFormat="1" applyFont="1" applyFill="1" applyBorder="1"/>
    <xf numFmtId="10" fontId="0" fillId="2" borderId="29" xfId="1" applyNumberFormat="1" applyFont="1" applyFill="1" applyBorder="1"/>
    <xf numFmtId="0" fontId="0" fillId="0" borderId="18" xfId="0" applyFill="1" applyBorder="1"/>
    <xf numFmtId="0" fontId="0" fillId="2" borderId="33" xfId="0" applyFill="1" applyBorder="1"/>
    <xf numFmtId="17" fontId="0" fillId="2" borderId="34" xfId="0" applyNumberFormat="1" applyFill="1" applyBorder="1"/>
    <xf numFmtId="17" fontId="0" fillId="2" borderId="35" xfId="0" applyNumberFormat="1" applyFill="1" applyBorder="1"/>
    <xf numFmtId="17" fontId="0" fillId="2" borderId="6" xfId="0" applyNumberFormat="1" applyFill="1" applyBorder="1"/>
    <xf numFmtId="0" fontId="2" fillId="2" borderId="9" xfId="0" applyFont="1" applyFill="1" applyBorder="1"/>
    <xf numFmtId="0" fontId="2" fillId="2" borderId="36" xfId="0" applyFont="1" applyFill="1" applyBorder="1"/>
    <xf numFmtId="0" fontId="2" fillId="2" borderId="37" xfId="0" applyFont="1" applyFill="1" applyBorder="1"/>
    <xf numFmtId="0" fontId="2" fillId="2" borderId="38" xfId="0" applyFont="1" applyFill="1" applyBorder="1"/>
    <xf numFmtId="0" fontId="0" fillId="0" borderId="39" xfId="0" applyFill="1" applyBorder="1"/>
    <xf numFmtId="0" fontId="0" fillId="4" borderId="10" xfId="0" applyFill="1" applyBorder="1"/>
    <xf numFmtId="10" fontId="0" fillId="4" borderId="1" xfId="1" applyNumberFormat="1" applyFont="1" applyFill="1" applyBorder="1"/>
    <xf numFmtId="10" fontId="0" fillId="4" borderId="11" xfId="1" applyNumberFormat="1" applyFont="1" applyFill="1" applyBorder="1"/>
    <xf numFmtId="0" fontId="0" fillId="5" borderId="10" xfId="0" applyFill="1" applyBorder="1"/>
    <xf numFmtId="10" fontId="0" fillId="5" borderId="1" xfId="1" applyNumberFormat="1" applyFont="1" applyFill="1" applyBorder="1"/>
    <xf numFmtId="10" fontId="0" fillId="5" borderId="11" xfId="1" applyNumberFormat="1" applyFont="1" applyFill="1" applyBorder="1"/>
    <xf numFmtId="0" fontId="0" fillId="0" borderId="4" xfId="0" applyBorder="1"/>
    <xf numFmtId="0" fontId="0" fillId="0" borderId="6" xfId="0" applyBorder="1"/>
    <xf numFmtId="0" fontId="0" fillId="0" borderId="7" xfId="0" applyBorder="1"/>
    <xf numFmtId="0" fontId="0" fillId="0" borderId="0" xfId="0" applyBorder="1"/>
    <xf numFmtId="0" fontId="0" fillId="0" borderId="8" xfId="0" applyBorder="1"/>
    <xf numFmtId="0" fontId="2" fillId="0" borderId="5" xfId="0" applyFont="1" applyBorder="1"/>
    <xf numFmtId="0" fontId="0" fillId="6" borderId="10" xfId="0" applyFill="1" applyBorder="1"/>
    <xf numFmtId="10" fontId="0" fillId="6" borderId="1" xfId="1" applyNumberFormat="1" applyFont="1" applyFill="1" applyBorder="1"/>
    <xf numFmtId="10" fontId="0" fillId="6" borderId="11" xfId="1" applyNumberFormat="1" applyFont="1" applyFill="1" applyBorder="1"/>
    <xf numFmtId="10" fontId="3" fillId="0" borderId="11" xfId="1" applyNumberFormat="1" applyFont="1" applyFill="1" applyBorder="1"/>
    <xf numFmtId="0" fontId="0" fillId="0" borderId="0" xfId="0" applyFill="1" applyBorder="1"/>
    <xf numFmtId="10" fontId="0" fillId="0" borderId="0" xfId="1" applyNumberFormat="1" applyFont="1" applyFill="1" applyBorder="1"/>
    <xf numFmtId="0" fontId="0" fillId="4" borderId="7" xfId="0" applyFill="1" applyBorder="1"/>
    <xf numFmtId="0" fontId="2" fillId="0" borderId="7" xfId="0" applyFont="1" applyFill="1" applyBorder="1"/>
    <xf numFmtId="0" fontId="0" fillId="0" borderId="7" xfId="0" applyFill="1" applyBorder="1"/>
    <xf numFmtId="0" fontId="0" fillId="6" borderId="0" xfId="0" applyFill="1" applyBorder="1"/>
    <xf numFmtId="164" fontId="2" fillId="2" borderId="41" xfId="0" applyNumberFormat="1" applyFont="1" applyFill="1" applyBorder="1"/>
    <xf numFmtId="0" fontId="0" fillId="2" borderId="42" xfId="0" applyFill="1" applyBorder="1"/>
    <xf numFmtId="0" fontId="0" fillId="0" borderId="42" xfId="0" applyFill="1" applyBorder="1"/>
    <xf numFmtId="0" fontId="0" fillId="6" borderId="42" xfId="0" applyFill="1" applyBorder="1"/>
    <xf numFmtId="0" fontId="0" fillId="6" borderId="44" xfId="0" applyFill="1" applyBorder="1"/>
    <xf numFmtId="10" fontId="3" fillId="2" borderId="1" xfId="1" applyNumberFormat="1" applyFont="1" applyFill="1" applyBorder="1"/>
    <xf numFmtId="0" fontId="0" fillId="0" borderId="22" xfId="0" applyFill="1" applyBorder="1"/>
    <xf numFmtId="10" fontId="0" fillId="0" borderId="23" xfId="1" applyNumberFormat="1" applyFont="1" applyFill="1" applyBorder="1"/>
    <xf numFmtId="10" fontId="0" fillId="0" borderId="24" xfId="1" applyNumberFormat="1" applyFont="1" applyFill="1" applyBorder="1"/>
    <xf numFmtId="10" fontId="0" fillId="4" borderId="0" xfId="1" applyNumberFormat="1" applyFont="1" applyFill="1" applyBorder="1"/>
    <xf numFmtId="0" fontId="0" fillId="3" borderId="0" xfId="0" applyFill="1" applyBorder="1"/>
    <xf numFmtId="0" fontId="0" fillId="2" borderId="45" xfId="0" applyFill="1" applyBorder="1"/>
    <xf numFmtId="164" fontId="0" fillId="0" borderId="7" xfId="0" applyNumberFormat="1" applyBorder="1"/>
    <xf numFmtId="164" fontId="0" fillId="0" borderId="0" xfId="0" applyNumberFormat="1" applyBorder="1"/>
    <xf numFmtId="164" fontId="0" fillId="0" borderId="8" xfId="0" applyNumberFormat="1" applyBorder="1"/>
    <xf numFmtId="0" fontId="0" fillId="5" borderId="7" xfId="0" applyFill="1" applyBorder="1"/>
    <xf numFmtId="0" fontId="0" fillId="8" borderId="0" xfId="0" applyFill="1" applyBorder="1"/>
    <xf numFmtId="9" fontId="2" fillId="0" borderId="0" xfId="1" applyFont="1" applyFill="1" applyBorder="1"/>
    <xf numFmtId="0" fontId="2" fillId="0" borderId="0" xfId="0" applyFont="1" applyFill="1" applyBorder="1"/>
    <xf numFmtId="0" fontId="4" fillId="6" borderId="0" xfId="0" applyFont="1" applyFill="1" applyBorder="1"/>
    <xf numFmtId="0" fontId="2" fillId="2" borderId="26" xfId="0" applyFont="1" applyFill="1" applyBorder="1"/>
    <xf numFmtId="10" fontId="2" fillId="2" borderId="13" xfId="1" applyNumberFormat="1" applyFont="1" applyFill="1" applyBorder="1"/>
    <xf numFmtId="9" fontId="2" fillId="2" borderId="26" xfId="1" applyFont="1" applyFill="1" applyBorder="1"/>
    <xf numFmtId="0" fontId="5" fillId="8" borderId="8" xfId="0" applyFont="1" applyFill="1" applyBorder="1"/>
    <xf numFmtId="10" fontId="0" fillId="4" borderId="8" xfId="1" applyNumberFormat="1" applyFont="1" applyFill="1" applyBorder="1"/>
    <xf numFmtId="10" fontId="0" fillId="0" borderId="8" xfId="1" applyNumberFormat="1" applyFont="1" applyFill="1" applyBorder="1"/>
    <xf numFmtId="0" fontId="0" fillId="2" borderId="17" xfId="0" applyFill="1" applyBorder="1"/>
    <xf numFmtId="0" fontId="2" fillId="0" borderId="1" xfId="0" applyFont="1" applyFill="1" applyBorder="1"/>
    <xf numFmtId="0" fontId="6" fillId="8" borderId="8" xfId="0" applyFont="1" applyFill="1" applyBorder="1"/>
    <xf numFmtId="0" fontId="4" fillId="0" borderId="0" xfId="0" applyFont="1" applyFill="1" applyBorder="1"/>
    <xf numFmtId="0" fontId="6" fillId="0" borderId="0" xfId="0" applyFont="1" applyFill="1" applyBorder="1"/>
    <xf numFmtId="9" fontId="0" fillId="0" borderId="0" xfId="1" applyFont="1" applyFill="1"/>
    <xf numFmtId="0" fontId="0" fillId="2" borderId="47" xfId="0" applyFill="1" applyBorder="1"/>
    <xf numFmtId="10" fontId="2" fillId="2" borderId="41" xfId="0" applyNumberFormat="1" applyFont="1" applyFill="1" applyBorder="1"/>
    <xf numFmtId="0" fontId="2" fillId="0" borderId="48" xfId="0" applyFont="1" applyFill="1" applyBorder="1"/>
    <xf numFmtId="0" fontId="2" fillId="2" borderId="16" xfId="0" applyFont="1" applyFill="1" applyBorder="1"/>
    <xf numFmtId="0" fontId="2" fillId="0" borderId="16" xfId="0" applyFont="1" applyFill="1" applyBorder="1"/>
    <xf numFmtId="0" fontId="2" fillId="2" borderId="49" xfId="0" applyFont="1" applyFill="1" applyBorder="1"/>
    <xf numFmtId="164" fontId="2" fillId="2" borderId="13" xfId="0" applyNumberFormat="1" applyFont="1" applyFill="1" applyBorder="1"/>
    <xf numFmtId="10" fontId="2" fillId="2" borderId="13" xfId="0" applyNumberFormat="1" applyFont="1" applyFill="1" applyBorder="1"/>
    <xf numFmtId="10" fontId="0" fillId="5" borderId="27" xfId="1" applyNumberFormat="1" applyFont="1" applyFill="1" applyBorder="1"/>
    <xf numFmtId="10" fontId="3" fillId="5" borderId="27" xfId="1" applyNumberFormat="1" applyFont="1" applyFill="1" applyBorder="1"/>
    <xf numFmtId="10" fontId="0" fillId="5" borderId="50" xfId="1" applyNumberFormat="1" applyFont="1" applyFill="1" applyBorder="1"/>
    <xf numFmtId="0" fontId="2" fillId="2" borderId="15" xfId="0" applyFont="1" applyFill="1" applyBorder="1"/>
    <xf numFmtId="10" fontId="0" fillId="2" borderId="16" xfId="1" applyNumberFormat="1" applyFont="1" applyFill="1" applyBorder="1"/>
    <xf numFmtId="10" fontId="0" fillId="0" borderId="16" xfId="1" applyNumberFormat="1" applyFont="1" applyFill="1" applyBorder="1"/>
    <xf numFmtId="10" fontId="0" fillId="5" borderId="16" xfId="1" applyNumberFormat="1" applyFont="1" applyFill="1" applyBorder="1"/>
    <xf numFmtId="10" fontId="3" fillId="0" borderId="16" xfId="1" applyNumberFormat="1" applyFont="1" applyFill="1" applyBorder="1"/>
    <xf numFmtId="10" fontId="0" fillId="0" borderId="49" xfId="1" applyNumberFormat="1" applyFont="1" applyFill="1" applyBorder="1"/>
    <xf numFmtId="0" fontId="2" fillId="2" borderId="51" xfId="0" applyFont="1" applyFill="1" applyBorder="1"/>
    <xf numFmtId="164" fontId="0" fillId="2" borderId="30" xfId="0" applyNumberFormat="1" applyFill="1" applyBorder="1"/>
    <xf numFmtId="164" fontId="0" fillId="0" borderId="30" xfId="0" applyNumberFormat="1" applyFill="1" applyBorder="1"/>
    <xf numFmtId="164" fontId="3" fillId="0" borderId="30" xfId="0" applyNumberFormat="1" applyFont="1" applyFill="1" applyBorder="1"/>
    <xf numFmtId="164" fontId="0" fillId="5" borderId="52" xfId="0" applyNumberFormat="1" applyFill="1" applyBorder="1"/>
    <xf numFmtId="10" fontId="3" fillId="7" borderId="27" xfId="1" applyNumberFormat="1" applyFont="1" applyFill="1" applyBorder="1"/>
    <xf numFmtId="10" fontId="0" fillId="0" borderId="50" xfId="1" applyNumberFormat="1" applyFont="1" applyFill="1" applyBorder="1"/>
    <xf numFmtId="0" fontId="3" fillId="5" borderId="16" xfId="0" applyFont="1" applyFill="1" applyBorder="1"/>
    <xf numFmtId="10" fontId="0" fillId="5" borderId="49" xfId="1" applyNumberFormat="1" applyFont="1" applyFill="1" applyBorder="1"/>
    <xf numFmtId="0" fontId="3" fillId="7" borderId="16" xfId="0" applyFont="1" applyFill="1" applyBorder="1"/>
    <xf numFmtId="9" fontId="0" fillId="0" borderId="0" xfId="1" applyFont="1"/>
    <xf numFmtId="0" fontId="0" fillId="0" borderId="46" xfId="0" applyBorder="1"/>
    <xf numFmtId="9" fontId="2" fillId="0" borderId="33" xfId="1" applyFont="1" applyBorder="1"/>
    <xf numFmtId="164" fontId="2" fillId="0" borderId="18" xfId="0" applyNumberFormat="1" applyFont="1" applyBorder="1"/>
    <xf numFmtId="9" fontId="2" fillId="0" borderId="18" xfId="1" applyFont="1" applyBorder="1"/>
    <xf numFmtId="0" fontId="0" fillId="0" borderId="52" xfId="0" applyBorder="1"/>
    <xf numFmtId="164" fontId="0" fillId="0" borderId="39" xfId="0" applyNumberFormat="1" applyFill="1" applyBorder="1"/>
    <xf numFmtId="10" fontId="0" fillId="0" borderId="45" xfId="1" applyNumberFormat="1" applyFont="1" applyFill="1" applyBorder="1"/>
    <xf numFmtId="0" fontId="0" fillId="0" borderId="25" xfId="0" applyBorder="1"/>
    <xf numFmtId="0" fontId="2" fillId="0" borderId="4" xfId="0" applyFont="1" applyBorder="1"/>
    <xf numFmtId="0" fontId="2" fillId="0" borderId="7" xfId="0" applyFont="1" applyBorder="1"/>
    <xf numFmtId="164" fontId="2" fillId="0" borderId="30" xfId="0" applyNumberFormat="1" applyFont="1" applyFill="1" applyBorder="1"/>
    <xf numFmtId="164" fontId="2" fillId="5" borderId="30" xfId="0" applyNumberFormat="1" applyFont="1" applyFill="1" applyBorder="1"/>
    <xf numFmtId="164" fontId="5" fillId="7" borderId="30" xfId="0" applyNumberFormat="1" applyFont="1" applyFill="1" applyBorder="1"/>
    <xf numFmtId="164" fontId="2" fillId="2" borderId="30" xfId="0" applyNumberFormat="1" applyFont="1" applyFill="1" applyBorder="1"/>
    <xf numFmtId="164" fontId="2" fillId="0" borderId="53" xfId="0" applyNumberFormat="1" applyFont="1" applyFill="1" applyBorder="1"/>
    <xf numFmtId="164" fontId="5" fillId="5" borderId="30" xfId="0" applyNumberFormat="1" applyFont="1" applyFill="1" applyBorder="1"/>
    <xf numFmtId="164" fontId="2" fillId="5" borderId="53" xfId="0" applyNumberFormat="1" applyFont="1" applyFill="1" applyBorder="1"/>
    <xf numFmtId="164" fontId="2" fillId="0" borderId="46" xfId="0" applyNumberFormat="1" applyFont="1" applyBorder="1"/>
    <xf numFmtId="0" fontId="5" fillId="7" borderId="10" xfId="0" applyFont="1" applyFill="1" applyBorder="1"/>
    <xf numFmtId="10" fontId="5" fillId="7" borderId="11" xfId="1" applyNumberFormat="1" applyFont="1" applyFill="1" applyBorder="1"/>
    <xf numFmtId="0" fontId="5" fillId="5" borderId="10" xfId="0" applyFont="1" applyFill="1" applyBorder="1"/>
    <xf numFmtId="10" fontId="5" fillId="5" borderId="11" xfId="1" applyNumberFormat="1" applyFont="1" applyFill="1" applyBorder="1"/>
    <xf numFmtId="0" fontId="5" fillId="0" borderId="10" xfId="0" applyFont="1" applyFill="1" applyBorder="1"/>
    <xf numFmtId="10" fontId="5" fillId="0" borderId="1" xfId="1" applyNumberFormat="1" applyFont="1" applyFill="1" applyBorder="1"/>
    <xf numFmtId="10" fontId="5" fillId="0" borderId="11" xfId="1" applyNumberFormat="1" applyFont="1" applyFill="1" applyBorder="1"/>
    <xf numFmtId="0" fontId="2" fillId="0" borderId="31" xfId="0" applyFont="1" applyBorder="1"/>
    <xf numFmtId="0" fontId="0" fillId="0" borderId="33" xfId="0" applyBorder="1"/>
    <xf numFmtId="0" fontId="0" fillId="10" borderId="12" xfId="0" applyFill="1" applyBorder="1"/>
    <xf numFmtId="9" fontId="2" fillId="10" borderId="13" xfId="1" applyFont="1" applyFill="1" applyBorder="1"/>
    <xf numFmtId="0" fontId="2" fillId="10" borderId="13" xfId="0" applyFont="1" applyFill="1" applyBorder="1"/>
    <xf numFmtId="0" fontId="0" fillId="10" borderId="13" xfId="0" applyFill="1" applyBorder="1"/>
    <xf numFmtId="0" fontId="0" fillId="10" borderId="14" xfId="0" applyFill="1" applyBorder="1"/>
    <xf numFmtId="0" fontId="2" fillId="10" borderId="31" xfId="0" applyFont="1" applyFill="1" applyBorder="1" applyAlignment="1">
      <alignment horizontal="center"/>
    </xf>
    <xf numFmtId="0" fontId="2" fillId="10" borderId="46" xfId="0" applyFont="1" applyFill="1" applyBorder="1" applyAlignment="1">
      <alignment horizontal="center"/>
    </xf>
    <xf numFmtId="164" fontId="2" fillId="10" borderId="18" xfId="0" applyNumberFormat="1" applyFont="1" applyFill="1" applyBorder="1" applyAlignment="1">
      <alignment horizontal="center"/>
    </xf>
    <xf numFmtId="164" fontId="2" fillId="10" borderId="31" xfId="0" applyNumberFormat="1" applyFont="1" applyFill="1" applyBorder="1" applyAlignment="1">
      <alignment horizontal="center"/>
    </xf>
    <xf numFmtId="164" fontId="2" fillId="10" borderId="46" xfId="0" applyNumberFormat="1" applyFont="1" applyFill="1" applyBorder="1" applyAlignment="1">
      <alignment horizontal="center"/>
    </xf>
    <xf numFmtId="164" fontId="2" fillId="10" borderId="33" xfId="0" applyNumberFormat="1" applyFont="1" applyFill="1" applyBorder="1" applyAlignment="1">
      <alignment horizontal="center"/>
    </xf>
    <xf numFmtId="9" fontId="2" fillId="10" borderId="31" xfId="1" applyFont="1" applyFill="1" applyBorder="1" applyAlignment="1">
      <alignment horizontal="center"/>
    </xf>
    <xf numFmtId="9" fontId="2" fillId="10" borderId="33" xfId="1" applyFont="1" applyFill="1" applyBorder="1" applyAlignment="1">
      <alignment horizontal="center"/>
    </xf>
    <xf numFmtId="0" fontId="0" fillId="10" borderId="6" xfId="0" applyFill="1" applyBorder="1"/>
    <xf numFmtId="0" fontId="0" fillId="10" borderId="8" xfId="0" applyFill="1" applyBorder="1"/>
    <xf numFmtId="0" fontId="6" fillId="10" borderId="8" xfId="0" applyFont="1" applyFill="1" applyBorder="1"/>
    <xf numFmtId="0" fontId="5" fillId="10" borderId="8" xfId="0" applyFont="1" applyFill="1" applyBorder="1"/>
    <xf numFmtId="0" fontId="0" fillId="10" borderId="5" xfId="0" applyFill="1" applyBorder="1"/>
    <xf numFmtId="0" fontId="0" fillId="10" borderId="0" xfId="0" applyFill="1" applyBorder="1"/>
    <xf numFmtId="164" fontId="0" fillId="10" borderId="0" xfId="0" applyNumberFormat="1" applyFill="1" applyBorder="1"/>
    <xf numFmtId="0" fontId="0" fillId="10" borderId="4" xfId="0" applyFill="1" applyBorder="1"/>
    <xf numFmtId="0" fontId="0" fillId="10" borderId="7" xfId="0" applyFill="1" applyBorder="1"/>
    <xf numFmtId="0" fontId="2" fillId="10" borderId="20" xfId="0" applyFont="1" applyFill="1" applyBorder="1"/>
    <xf numFmtId="0" fontId="2" fillId="10" borderId="43" xfId="0" applyFont="1" applyFill="1" applyBorder="1"/>
    <xf numFmtId="0" fontId="2" fillId="10" borderId="40" xfId="0" applyFont="1" applyFill="1" applyBorder="1"/>
    <xf numFmtId="0" fontId="2" fillId="10" borderId="12" xfId="0" applyFont="1" applyFill="1" applyBorder="1"/>
    <xf numFmtId="9" fontId="2" fillId="10" borderId="12" xfId="1" applyFont="1" applyFill="1" applyBorder="1"/>
    <xf numFmtId="0" fontId="0" fillId="10" borderId="19" xfId="0" applyFill="1" applyBorder="1"/>
    <xf numFmtId="0" fontId="2" fillId="2" borderId="0" xfId="0" applyFont="1" applyFill="1" applyBorder="1" applyAlignment="1">
      <alignment horizontal="center"/>
    </xf>
    <xf numFmtId="0" fontId="2" fillId="2" borderId="8" xfId="0" applyFont="1" applyFill="1" applyBorder="1" applyAlignment="1">
      <alignment horizontal="center"/>
    </xf>
    <xf numFmtId="0" fontId="2" fillId="10" borderId="13" xfId="0" applyFont="1" applyFill="1" applyBorder="1" applyAlignment="1">
      <alignment horizontal="center"/>
    </xf>
    <xf numFmtId="0" fontId="2" fillId="10" borderId="14" xfId="0" applyFont="1" applyFill="1" applyBorder="1" applyAlignment="1">
      <alignment horizontal="center"/>
    </xf>
    <xf numFmtId="0" fontId="2" fillId="2" borderId="7" xfId="0" applyFont="1" applyFill="1" applyBorder="1" applyAlignment="1">
      <alignment horizontal="left"/>
    </xf>
    <xf numFmtId="0" fontId="2" fillId="10" borderId="54" xfId="0" applyFont="1" applyFill="1" applyBorder="1"/>
    <xf numFmtId="0" fontId="0" fillId="10" borderId="30" xfId="0" applyFill="1" applyBorder="1"/>
    <xf numFmtId="0" fontId="2" fillId="2" borderId="30" xfId="0" applyFont="1" applyFill="1" applyBorder="1"/>
    <xf numFmtId="0" fontId="0" fillId="2" borderId="52" xfId="0" applyFill="1" applyBorder="1"/>
    <xf numFmtId="0" fontId="2" fillId="6" borderId="52" xfId="0" applyFont="1" applyFill="1" applyBorder="1"/>
    <xf numFmtId="9" fontId="2" fillId="6" borderId="52" xfId="1" applyFont="1" applyFill="1" applyBorder="1"/>
    <xf numFmtId="0" fontId="0" fillId="2" borderId="26" xfId="0" applyFill="1" applyBorder="1"/>
    <xf numFmtId="0" fontId="0" fillId="5" borderId="0" xfId="0" applyFill="1"/>
    <xf numFmtId="0" fontId="2" fillId="9" borderId="20" xfId="0" applyFont="1" applyFill="1" applyBorder="1"/>
    <xf numFmtId="0" fontId="2" fillId="9" borderId="43" xfId="0" applyFont="1" applyFill="1" applyBorder="1"/>
    <xf numFmtId="0" fontId="0" fillId="9" borderId="0" xfId="0" applyFill="1"/>
    <xf numFmtId="0" fontId="0" fillId="9" borderId="42" xfId="0" applyFill="1" applyBorder="1"/>
    <xf numFmtId="0" fontId="0" fillId="9" borderId="44" xfId="0" applyFill="1" applyBorder="1"/>
    <xf numFmtId="0" fontId="7" fillId="9" borderId="0" xfId="0" applyFont="1" applyFill="1"/>
    <xf numFmtId="0" fontId="2" fillId="9" borderId="0" xfId="0" applyNumberFormat="1" applyFont="1" applyFill="1" applyAlignment="1">
      <alignment horizontal="center"/>
    </xf>
    <xf numFmtId="0" fontId="2" fillId="9" borderId="13" xfId="0" applyFont="1" applyFill="1" applyBorder="1" applyAlignment="1">
      <alignment horizontal="center"/>
    </xf>
    <xf numFmtId="0" fontId="2" fillId="9" borderId="0" xfId="0" applyFont="1" applyFill="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J83"/>
  <sheetViews>
    <sheetView tabSelected="1" workbookViewId="0">
      <pane xSplit="2" topLeftCell="C1" activePane="topRight" state="frozen"/>
      <selection pane="topRight" activeCell="C98" sqref="C98"/>
    </sheetView>
  </sheetViews>
  <sheetFormatPr defaultRowHeight="15" x14ac:dyDescent="0.25"/>
  <cols>
    <col min="1" max="1" width="16.85546875" customWidth="1"/>
    <col min="2" max="2" width="14.28515625" customWidth="1"/>
    <col min="3" max="3" width="10.140625" bestFit="1" customWidth="1"/>
    <col min="4" max="4" width="12" bestFit="1" customWidth="1"/>
    <col min="5" max="5" width="10.85546875" bestFit="1" customWidth="1"/>
    <col min="6" max="6" width="10.140625" bestFit="1" customWidth="1"/>
    <col min="7" max="8" width="9.28515625" customWidth="1"/>
    <col min="9" max="9" width="10.140625" bestFit="1" customWidth="1"/>
    <col min="10" max="11" width="9.28515625" customWidth="1"/>
    <col min="12" max="12" width="10.140625" bestFit="1" customWidth="1"/>
    <col min="13" max="13" width="9.28515625" customWidth="1"/>
    <col min="14" max="14" width="10.85546875" bestFit="1" customWidth="1"/>
    <col min="15" max="15" width="10.140625" bestFit="1" customWidth="1"/>
    <col min="16" max="17" width="9.28515625" customWidth="1"/>
    <col min="18" max="18" width="10.140625" bestFit="1" customWidth="1"/>
    <col min="19" max="20" width="9.28515625" customWidth="1"/>
    <col min="21" max="21" width="10.140625" bestFit="1" customWidth="1"/>
    <col min="22" max="23" width="9.28515625" customWidth="1"/>
    <col min="24" max="24" width="12.7109375" bestFit="1" customWidth="1"/>
    <col min="25" max="25" width="12" bestFit="1" customWidth="1"/>
    <col min="26" max="26" width="10.85546875" bestFit="1" customWidth="1"/>
    <col min="27" max="27" width="10.140625" bestFit="1" customWidth="1"/>
    <col min="30" max="30" width="10.140625" bestFit="1" customWidth="1"/>
    <col min="33" max="33" width="10.140625" bestFit="1" customWidth="1"/>
    <col min="36" max="36" width="10.140625" bestFit="1" customWidth="1"/>
    <col min="39" max="39" width="10.140625" bestFit="1" customWidth="1"/>
    <col min="40" max="40" width="12" bestFit="1" customWidth="1"/>
    <col min="42" max="42" width="10.140625" bestFit="1" customWidth="1"/>
    <col min="45" max="45" width="10.140625" bestFit="1" customWidth="1"/>
    <col min="48" max="48" width="10.140625" bestFit="1" customWidth="1"/>
    <col min="51" max="51" width="10.140625" bestFit="1" customWidth="1"/>
    <col min="54" max="54" width="11.140625" bestFit="1" customWidth="1"/>
    <col min="57" max="57" width="11.140625" bestFit="1" customWidth="1"/>
    <col min="58" max="58" width="12" bestFit="1" customWidth="1"/>
    <col min="60" max="60" width="11.140625" bestFit="1" customWidth="1"/>
    <col min="61" max="61" width="12" bestFit="1" customWidth="1"/>
    <col min="62" max="62" width="10.85546875" bestFit="1" customWidth="1"/>
    <col min="63" max="63" width="11.140625" bestFit="1" customWidth="1"/>
    <col min="64" max="64" width="12" bestFit="1" customWidth="1"/>
    <col min="66" max="66" width="11.140625" bestFit="1" customWidth="1"/>
    <col min="69" max="69" width="11.140625" bestFit="1" customWidth="1"/>
    <col min="70" max="70" width="13.7109375" bestFit="1" customWidth="1"/>
    <col min="71" max="71" width="18.7109375" bestFit="1" customWidth="1"/>
    <col min="72" max="72" width="12" bestFit="1" customWidth="1"/>
    <col min="73" max="74" width="18.7109375" bestFit="1" customWidth="1"/>
    <col min="75" max="75" width="17.5703125" bestFit="1" customWidth="1"/>
    <col min="78" max="86" width="12.5703125" bestFit="1" customWidth="1"/>
  </cols>
  <sheetData>
    <row r="1" spans="1:88" x14ac:dyDescent="0.25">
      <c r="A1" s="184"/>
      <c r="B1" s="181"/>
      <c r="C1" s="181"/>
      <c r="D1" s="181"/>
      <c r="E1" s="181"/>
      <c r="F1" s="181"/>
      <c r="G1" s="181"/>
      <c r="H1" s="181"/>
      <c r="I1" s="181"/>
      <c r="J1" s="181"/>
      <c r="K1" s="181"/>
      <c r="L1" s="181"/>
      <c r="M1" s="181"/>
      <c r="N1" s="181"/>
      <c r="O1" s="181"/>
      <c r="P1" s="181"/>
      <c r="Q1" s="181"/>
      <c r="R1" s="181"/>
      <c r="S1" s="181"/>
      <c r="T1" s="181"/>
      <c r="U1" s="181"/>
      <c r="V1" s="181"/>
      <c r="W1" s="181"/>
      <c r="X1" s="181"/>
      <c r="Y1" s="181"/>
      <c r="Z1" s="181"/>
      <c r="AA1" s="181"/>
      <c r="AB1" s="181"/>
      <c r="AC1" s="181"/>
      <c r="AD1" s="181"/>
      <c r="AE1" s="181"/>
      <c r="AF1" s="181"/>
      <c r="AG1" s="181"/>
      <c r="AH1" s="181"/>
      <c r="AI1" s="181"/>
      <c r="AJ1" s="181"/>
      <c r="AK1" s="181"/>
      <c r="AL1" s="181"/>
      <c r="AM1" s="181"/>
      <c r="AN1" s="181"/>
      <c r="AO1" s="181"/>
      <c r="AP1" s="181"/>
      <c r="AQ1" s="181"/>
      <c r="AR1" s="181"/>
      <c r="AS1" s="181"/>
      <c r="AT1" s="181"/>
      <c r="AU1" s="181"/>
      <c r="AV1" s="181"/>
      <c r="AW1" s="181"/>
      <c r="AX1" s="181"/>
      <c r="AY1" s="181"/>
      <c r="AZ1" s="181"/>
      <c r="BA1" s="181"/>
      <c r="BB1" s="181"/>
      <c r="BC1" s="181"/>
      <c r="BD1" s="181"/>
      <c r="BE1" s="181"/>
      <c r="BF1" s="181"/>
      <c r="BG1" s="181"/>
      <c r="BH1" s="181"/>
      <c r="BI1" s="181"/>
      <c r="BJ1" s="181"/>
      <c r="BK1" s="181"/>
      <c r="BL1" s="181"/>
      <c r="BM1" s="181"/>
      <c r="BN1" s="181"/>
      <c r="BO1" s="181"/>
      <c r="BP1" s="181"/>
      <c r="BQ1" s="181"/>
      <c r="BR1" s="181"/>
      <c r="BS1" s="181"/>
      <c r="BT1" s="181"/>
      <c r="BU1" s="181"/>
      <c r="BV1" s="181"/>
      <c r="BW1" s="177"/>
      <c r="BX1" s="181"/>
      <c r="BY1" s="181"/>
      <c r="BZ1" s="181"/>
      <c r="CA1" s="181"/>
      <c r="CB1" s="181"/>
      <c r="CC1" s="181"/>
      <c r="CD1" s="181"/>
      <c r="CE1" s="181"/>
      <c r="CF1" s="181"/>
      <c r="CG1" s="181"/>
      <c r="CH1" s="181"/>
      <c r="CI1" s="181"/>
      <c r="CJ1" s="177"/>
    </row>
    <row r="2" spans="1:88" ht="15.75" thickBot="1" x14ac:dyDescent="0.3">
      <c r="A2" s="196" t="s">
        <v>74</v>
      </c>
      <c r="B2" s="2"/>
      <c r="C2" s="192" t="s">
        <v>73</v>
      </c>
      <c r="D2" s="192"/>
      <c r="E2" s="192"/>
      <c r="F2" s="192"/>
      <c r="G2" s="192"/>
      <c r="H2" s="192"/>
      <c r="I2" s="192"/>
      <c r="J2" s="192"/>
      <c r="K2" s="192"/>
      <c r="L2" s="192"/>
      <c r="M2" s="192"/>
      <c r="N2" s="192"/>
      <c r="O2" s="192"/>
      <c r="P2" s="192"/>
      <c r="Q2" s="192"/>
      <c r="R2" s="192"/>
      <c r="S2" s="192"/>
      <c r="T2" s="192"/>
      <c r="U2" s="192"/>
      <c r="V2" s="192"/>
      <c r="W2" s="192"/>
      <c r="X2" s="192"/>
      <c r="Y2" s="192"/>
      <c r="Z2" s="192"/>
      <c r="AA2" s="192"/>
      <c r="AB2" s="192"/>
      <c r="AC2" s="192"/>
      <c r="AD2" s="192"/>
      <c r="AE2" s="192"/>
      <c r="AF2" s="192"/>
      <c r="AG2" s="192"/>
      <c r="AH2" s="192"/>
      <c r="AI2" s="192"/>
      <c r="AJ2" s="192"/>
      <c r="AK2" s="192"/>
      <c r="AL2" s="192"/>
      <c r="AM2" s="192"/>
      <c r="AN2" s="192"/>
      <c r="AO2" s="192"/>
      <c r="AP2" s="192"/>
      <c r="AQ2" s="192"/>
      <c r="AR2" s="192"/>
      <c r="AS2" s="192"/>
      <c r="AT2" s="192"/>
      <c r="AU2" s="192"/>
      <c r="AV2" s="192"/>
      <c r="AW2" s="192"/>
      <c r="AX2" s="192"/>
      <c r="AY2" s="192"/>
      <c r="AZ2" s="192"/>
      <c r="BA2" s="192"/>
      <c r="BB2" s="192"/>
      <c r="BC2" s="192"/>
      <c r="BD2" s="192"/>
      <c r="BE2" s="192"/>
      <c r="BF2" s="192"/>
      <c r="BG2" s="192"/>
      <c r="BH2" s="192"/>
      <c r="BI2" s="192"/>
      <c r="BJ2" s="192"/>
      <c r="BK2" s="192"/>
      <c r="BL2" s="192"/>
      <c r="BM2" s="192"/>
      <c r="BN2" s="192"/>
      <c r="BO2" s="192"/>
      <c r="BP2" s="192"/>
      <c r="BQ2" s="192"/>
      <c r="BR2" s="192"/>
      <c r="BS2" s="192"/>
      <c r="BT2" s="192"/>
      <c r="BU2" s="192"/>
      <c r="BV2" s="192"/>
      <c r="BW2" s="193"/>
      <c r="BX2" s="182"/>
      <c r="BY2" s="182"/>
      <c r="BZ2" s="182"/>
      <c r="CA2" s="182"/>
      <c r="CB2" s="182"/>
      <c r="CC2" s="182"/>
      <c r="CD2" s="182"/>
      <c r="CE2" s="182"/>
      <c r="CF2" s="182"/>
      <c r="CG2" s="182"/>
      <c r="CH2" s="182"/>
      <c r="CI2" s="182"/>
      <c r="CJ2" s="178"/>
    </row>
    <row r="3" spans="1:88" ht="15.75" thickBot="1" x14ac:dyDescent="0.3">
      <c r="A3" s="185"/>
      <c r="B3" s="182"/>
      <c r="C3" s="194" t="s">
        <v>17</v>
      </c>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5"/>
      <c r="BX3" s="182"/>
      <c r="BY3" s="182"/>
      <c r="BZ3" s="61"/>
      <c r="CA3" s="66" t="s">
        <v>41</v>
      </c>
      <c r="CB3" s="62"/>
      <c r="CC3" s="61"/>
      <c r="CD3" s="66" t="s">
        <v>38</v>
      </c>
      <c r="CE3" s="62"/>
      <c r="CF3" s="61"/>
      <c r="CG3" s="66" t="s">
        <v>32</v>
      </c>
      <c r="CH3" s="62"/>
      <c r="CI3" s="64"/>
      <c r="CJ3" s="178"/>
    </row>
    <row r="4" spans="1:88" ht="15.75" thickBot="1" x14ac:dyDescent="0.3">
      <c r="A4" s="34"/>
      <c r="B4" s="191"/>
      <c r="C4" s="27">
        <v>41699</v>
      </c>
      <c r="D4" s="27">
        <v>41699</v>
      </c>
      <c r="E4" s="27">
        <v>41699</v>
      </c>
      <c r="F4" s="27">
        <v>41730</v>
      </c>
      <c r="G4" s="27">
        <v>41730</v>
      </c>
      <c r="H4" s="27">
        <v>41730</v>
      </c>
      <c r="I4" s="27">
        <v>41760</v>
      </c>
      <c r="J4" s="27">
        <v>41760</v>
      </c>
      <c r="K4" s="27">
        <v>41760</v>
      </c>
      <c r="L4" s="27">
        <v>41791</v>
      </c>
      <c r="M4" s="27">
        <v>41791</v>
      </c>
      <c r="N4" s="27">
        <v>41791</v>
      </c>
      <c r="O4" s="27">
        <v>41821</v>
      </c>
      <c r="P4" s="27">
        <v>41821</v>
      </c>
      <c r="Q4" s="27">
        <v>41821</v>
      </c>
      <c r="R4" s="27">
        <v>41852</v>
      </c>
      <c r="S4" s="27">
        <v>41852</v>
      </c>
      <c r="T4" s="27">
        <v>41852</v>
      </c>
      <c r="U4" s="27">
        <v>41883</v>
      </c>
      <c r="V4" s="27">
        <v>41883</v>
      </c>
      <c r="W4" s="27">
        <v>41883</v>
      </c>
      <c r="X4" s="27">
        <v>41913</v>
      </c>
      <c r="Y4" s="27">
        <v>41913</v>
      </c>
      <c r="Z4" s="27">
        <v>41913</v>
      </c>
      <c r="AA4" s="27">
        <v>41944</v>
      </c>
      <c r="AB4" s="27">
        <v>41944</v>
      </c>
      <c r="AC4" s="27">
        <v>41944</v>
      </c>
      <c r="AD4" s="27">
        <v>41974</v>
      </c>
      <c r="AE4" s="27">
        <v>41974</v>
      </c>
      <c r="AF4" s="27">
        <v>41974</v>
      </c>
      <c r="AG4" s="27">
        <v>42005</v>
      </c>
      <c r="AH4" s="27">
        <v>42005</v>
      </c>
      <c r="AI4" s="27">
        <v>42005</v>
      </c>
      <c r="AJ4" s="27">
        <v>42036</v>
      </c>
      <c r="AK4" s="27">
        <v>42036</v>
      </c>
      <c r="AL4" s="27">
        <v>42036</v>
      </c>
      <c r="AM4" s="27">
        <v>42064</v>
      </c>
      <c r="AN4" s="27">
        <v>42064</v>
      </c>
      <c r="AO4" s="27">
        <v>42064</v>
      </c>
      <c r="AP4" s="27">
        <v>42095</v>
      </c>
      <c r="AQ4" s="27">
        <v>42095</v>
      </c>
      <c r="AR4" s="27">
        <v>42095</v>
      </c>
      <c r="AS4" s="26">
        <v>42125</v>
      </c>
      <c r="AT4" s="23">
        <v>42125</v>
      </c>
      <c r="AU4" s="27">
        <v>42125</v>
      </c>
      <c r="AV4" s="26">
        <v>42156</v>
      </c>
      <c r="AW4" s="23">
        <v>42156</v>
      </c>
      <c r="AX4" s="27">
        <v>42156</v>
      </c>
      <c r="AY4" s="26">
        <v>42186</v>
      </c>
      <c r="AZ4" s="23">
        <v>42186</v>
      </c>
      <c r="BA4" s="27">
        <v>42186</v>
      </c>
      <c r="BB4" s="26">
        <v>42217</v>
      </c>
      <c r="BC4" s="23">
        <v>42217</v>
      </c>
      <c r="BD4" s="27">
        <v>42217</v>
      </c>
      <c r="BE4" s="26">
        <v>42248</v>
      </c>
      <c r="BF4" s="23">
        <v>42248</v>
      </c>
      <c r="BG4" s="27">
        <v>42248</v>
      </c>
      <c r="BH4" s="26">
        <v>42278</v>
      </c>
      <c r="BI4" s="23">
        <v>42278</v>
      </c>
      <c r="BJ4" s="27">
        <v>42278</v>
      </c>
      <c r="BK4" s="26">
        <v>42309</v>
      </c>
      <c r="BL4" s="23">
        <v>42309</v>
      </c>
      <c r="BM4" s="27">
        <v>42309</v>
      </c>
      <c r="BN4" s="26">
        <v>42339</v>
      </c>
      <c r="BO4" s="23">
        <v>42339</v>
      </c>
      <c r="BP4" s="27">
        <v>42339</v>
      </c>
      <c r="BQ4" s="47">
        <v>42370</v>
      </c>
      <c r="BR4" s="48">
        <v>42370</v>
      </c>
      <c r="BS4" s="49">
        <v>42370</v>
      </c>
      <c r="BT4" s="47">
        <v>42401</v>
      </c>
      <c r="BU4" s="48">
        <v>42401</v>
      </c>
      <c r="BV4" s="49">
        <v>42401</v>
      </c>
      <c r="BW4" s="34" t="s">
        <v>30</v>
      </c>
      <c r="BX4" s="33" t="s">
        <v>31</v>
      </c>
      <c r="BY4" s="182"/>
      <c r="BZ4" s="63" t="s">
        <v>37</v>
      </c>
      <c r="CA4" s="64" t="s">
        <v>37</v>
      </c>
      <c r="CB4" s="65" t="s">
        <v>37</v>
      </c>
      <c r="CC4" s="63" t="s">
        <v>37</v>
      </c>
      <c r="CD4" s="64" t="s">
        <v>37</v>
      </c>
      <c r="CE4" s="65" t="s">
        <v>37</v>
      </c>
      <c r="CF4" s="63" t="s">
        <v>37</v>
      </c>
      <c r="CG4" s="64" t="s">
        <v>37</v>
      </c>
      <c r="CH4" s="65" t="s">
        <v>37</v>
      </c>
      <c r="CI4" s="64"/>
      <c r="CJ4" s="178"/>
    </row>
    <row r="5" spans="1:88" x14ac:dyDescent="0.25">
      <c r="A5" s="199" t="s">
        <v>47</v>
      </c>
      <c r="B5" s="198"/>
      <c r="C5" s="8" t="s">
        <v>11</v>
      </c>
      <c r="D5" s="6" t="s">
        <v>12</v>
      </c>
      <c r="E5" s="7" t="s">
        <v>29</v>
      </c>
      <c r="F5" s="8" t="s">
        <v>11</v>
      </c>
      <c r="G5" s="6" t="s">
        <v>12</v>
      </c>
      <c r="H5" s="7" t="s">
        <v>29</v>
      </c>
      <c r="I5" s="8" t="s">
        <v>11</v>
      </c>
      <c r="J5" s="6" t="s">
        <v>12</v>
      </c>
      <c r="K5" s="7" t="s">
        <v>29</v>
      </c>
      <c r="L5" s="8" t="s">
        <v>11</v>
      </c>
      <c r="M5" s="6" t="s">
        <v>12</v>
      </c>
      <c r="N5" s="7" t="s">
        <v>29</v>
      </c>
      <c r="O5" s="8" t="s">
        <v>11</v>
      </c>
      <c r="P5" s="6" t="s">
        <v>12</v>
      </c>
      <c r="Q5" s="7" t="s">
        <v>29</v>
      </c>
      <c r="R5" s="8" t="s">
        <v>11</v>
      </c>
      <c r="S5" s="6" t="s">
        <v>12</v>
      </c>
      <c r="T5" s="7" t="s">
        <v>29</v>
      </c>
      <c r="U5" s="8" t="s">
        <v>11</v>
      </c>
      <c r="V5" s="6" t="s">
        <v>12</v>
      </c>
      <c r="W5" s="7" t="s">
        <v>29</v>
      </c>
      <c r="X5" s="8" t="s">
        <v>11</v>
      </c>
      <c r="Y5" s="6" t="s">
        <v>12</v>
      </c>
      <c r="Z5" s="7" t="s">
        <v>29</v>
      </c>
      <c r="AA5" s="8" t="s">
        <v>11</v>
      </c>
      <c r="AB5" s="6" t="s">
        <v>12</v>
      </c>
      <c r="AC5" s="7" t="s">
        <v>29</v>
      </c>
      <c r="AD5" s="8" t="s">
        <v>11</v>
      </c>
      <c r="AE5" s="6" t="s">
        <v>12</v>
      </c>
      <c r="AF5" s="7" t="s">
        <v>29</v>
      </c>
      <c r="AG5" s="8" t="s">
        <v>11</v>
      </c>
      <c r="AH5" s="6" t="s">
        <v>12</v>
      </c>
      <c r="AI5" s="7" t="s">
        <v>29</v>
      </c>
      <c r="AJ5" s="8" t="s">
        <v>11</v>
      </c>
      <c r="AK5" s="6" t="s">
        <v>12</v>
      </c>
      <c r="AL5" s="7" t="s">
        <v>29</v>
      </c>
      <c r="AM5" s="8" t="s">
        <v>11</v>
      </c>
      <c r="AN5" s="6" t="s">
        <v>12</v>
      </c>
      <c r="AO5" s="7" t="s">
        <v>29</v>
      </c>
      <c r="AP5" s="8" t="s">
        <v>11</v>
      </c>
      <c r="AQ5" s="6" t="s">
        <v>12</v>
      </c>
      <c r="AR5" s="7" t="s">
        <v>29</v>
      </c>
      <c r="AS5" s="8" t="s">
        <v>11</v>
      </c>
      <c r="AT5" s="6" t="s">
        <v>12</v>
      </c>
      <c r="AU5" s="7" t="s">
        <v>29</v>
      </c>
      <c r="AV5" s="8" t="s">
        <v>11</v>
      </c>
      <c r="AW5" s="6" t="s">
        <v>12</v>
      </c>
      <c r="AX5" s="7" t="s">
        <v>29</v>
      </c>
      <c r="AY5" s="8" t="s">
        <v>11</v>
      </c>
      <c r="AZ5" s="6" t="s">
        <v>12</v>
      </c>
      <c r="BA5" s="7" t="s">
        <v>29</v>
      </c>
      <c r="BB5" s="8" t="s">
        <v>11</v>
      </c>
      <c r="BC5" s="6" t="s">
        <v>12</v>
      </c>
      <c r="BD5" s="7" t="s">
        <v>29</v>
      </c>
      <c r="BE5" s="8" t="s">
        <v>11</v>
      </c>
      <c r="BF5" s="6" t="s">
        <v>12</v>
      </c>
      <c r="BG5" s="7" t="s">
        <v>29</v>
      </c>
      <c r="BH5" s="8" t="s">
        <v>11</v>
      </c>
      <c r="BI5" s="6" t="s">
        <v>12</v>
      </c>
      <c r="BJ5" s="7" t="s">
        <v>29</v>
      </c>
      <c r="BK5" s="8" t="s">
        <v>11</v>
      </c>
      <c r="BL5" s="6" t="s">
        <v>12</v>
      </c>
      <c r="BM5" s="7" t="s">
        <v>29</v>
      </c>
      <c r="BN5" s="8" t="s">
        <v>11</v>
      </c>
      <c r="BO5" s="6" t="s">
        <v>12</v>
      </c>
      <c r="BP5" s="7" t="s">
        <v>29</v>
      </c>
      <c r="BQ5" s="50" t="s">
        <v>11</v>
      </c>
      <c r="BR5" s="51" t="s">
        <v>12</v>
      </c>
      <c r="BS5" s="52" t="s">
        <v>29</v>
      </c>
      <c r="BT5" s="50" t="s">
        <v>11</v>
      </c>
      <c r="BU5" s="51" t="s">
        <v>12</v>
      </c>
      <c r="BV5" s="53" t="s">
        <v>29</v>
      </c>
      <c r="BW5" s="34"/>
      <c r="BX5" s="4"/>
      <c r="BY5" s="182"/>
      <c r="BZ5" s="50" t="s">
        <v>11</v>
      </c>
      <c r="CA5" s="51" t="s">
        <v>12</v>
      </c>
      <c r="CB5" s="52" t="s">
        <v>29</v>
      </c>
      <c r="CC5" s="50" t="s">
        <v>11</v>
      </c>
      <c r="CD5" s="51" t="s">
        <v>12</v>
      </c>
      <c r="CE5" s="52" t="s">
        <v>29</v>
      </c>
      <c r="CF5" s="50" t="s">
        <v>11</v>
      </c>
      <c r="CG5" s="51" t="s">
        <v>12</v>
      </c>
      <c r="CH5" s="52" t="s">
        <v>29</v>
      </c>
      <c r="CI5" s="64"/>
      <c r="CJ5" s="178"/>
    </row>
    <row r="6" spans="1:88" x14ac:dyDescent="0.25">
      <c r="A6" s="200"/>
      <c r="B6" s="197" t="s">
        <v>4</v>
      </c>
      <c r="C6" s="5">
        <v>-245.62</v>
      </c>
      <c r="D6" s="10">
        <v>0.32</v>
      </c>
      <c r="E6" s="11">
        <v>5.2499999999999998E-2</v>
      </c>
      <c r="F6" s="5">
        <v>23.27</v>
      </c>
      <c r="G6" s="10">
        <v>0.83330000000000004</v>
      </c>
      <c r="H6" s="11">
        <v>1.43E-2</v>
      </c>
      <c r="I6" s="5">
        <v>5.04</v>
      </c>
      <c r="J6" s="10">
        <v>0.78569999999999995</v>
      </c>
      <c r="K6" s="11">
        <v>1.11E-2</v>
      </c>
      <c r="L6" s="5">
        <v>-9.19</v>
      </c>
      <c r="M6" s="10">
        <v>0.58620000000000005</v>
      </c>
      <c r="N6" s="11">
        <v>1.23E-2</v>
      </c>
      <c r="O6" s="5">
        <v>4.38</v>
      </c>
      <c r="P6" s="10">
        <v>0.38890000000000002</v>
      </c>
      <c r="Q6" s="11">
        <v>1.8100000000000002E-2</v>
      </c>
      <c r="R6" s="5">
        <v>31.55</v>
      </c>
      <c r="S6" s="10">
        <v>0.66669999999999996</v>
      </c>
      <c r="T6" s="11">
        <v>1.8800000000000001E-2</v>
      </c>
      <c r="U6" s="5">
        <v>55.9</v>
      </c>
      <c r="V6" s="10">
        <v>0.65790000000000004</v>
      </c>
      <c r="W6" s="11">
        <v>2.29E-2</v>
      </c>
      <c r="X6" s="5">
        <v>4.29</v>
      </c>
      <c r="Y6" s="10">
        <v>0.66669999999999996</v>
      </c>
      <c r="Z6" s="11">
        <v>1.7100000000000001E-2</v>
      </c>
      <c r="AA6" s="5">
        <v>46.61</v>
      </c>
      <c r="AB6" s="10">
        <v>0.75</v>
      </c>
      <c r="AC6" s="11">
        <v>1.32E-2</v>
      </c>
      <c r="AD6" s="5">
        <v>72.16</v>
      </c>
      <c r="AE6" s="10">
        <v>0.75</v>
      </c>
      <c r="AF6" s="11">
        <v>1.3100000000000001E-2</v>
      </c>
      <c r="AG6" s="5">
        <v>-93.97</v>
      </c>
      <c r="AH6" s="10">
        <v>0.5</v>
      </c>
      <c r="AI6" s="11">
        <v>3.1800000000000002E-2</v>
      </c>
      <c r="AJ6" s="5">
        <v>-8.25</v>
      </c>
      <c r="AK6" s="10">
        <v>0.5</v>
      </c>
      <c r="AL6" s="11">
        <v>2.69E-2</v>
      </c>
      <c r="AM6" s="5">
        <v>-12.47</v>
      </c>
      <c r="AN6" s="10">
        <v>0.6</v>
      </c>
      <c r="AO6" s="11">
        <v>2.07E-2</v>
      </c>
      <c r="AP6" s="5">
        <v>-31.59</v>
      </c>
      <c r="AQ6" s="10">
        <v>0.5333</v>
      </c>
      <c r="AR6" s="11">
        <v>2.4799999999999999E-2</v>
      </c>
      <c r="AS6" s="5">
        <v>-42.12</v>
      </c>
      <c r="AT6" s="10">
        <v>0.47370000000000001</v>
      </c>
      <c r="AU6" s="11">
        <v>1.29E-2</v>
      </c>
      <c r="AV6" s="5">
        <v>34.770000000000003</v>
      </c>
      <c r="AW6" s="10">
        <v>0.71430000000000005</v>
      </c>
      <c r="AX6" s="11">
        <v>2.0299999999999999E-2</v>
      </c>
      <c r="AY6" s="5">
        <v>111.09</v>
      </c>
      <c r="AZ6" s="10">
        <v>0.75</v>
      </c>
      <c r="BA6" s="11">
        <v>1.55E-2</v>
      </c>
      <c r="BB6" s="5">
        <v>136.13</v>
      </c>
      <c r="BC6" s="10">
        <v>0.54169999999999996</v>
      </c>
      <c r="BD6" s="11">
        <v>2.29E-2</v>
      </c>
      <c r="BE6" s="5">
        <v>144.22999999999999</v>
      </c>
      <c r="BF6" s="10">
        <v>0.68969999999999998</v>
      </c>
      <c r="BG6" s="11">
        <v>1.84E-2</v>
      </c>
      <c r="BH6" s="5">
        <v>277.88</v>
      </c>
      <c r="BI6" s="10">
        <v>0.88890000000000002</v>
      </c>
      <c r="BJ6" s="11">
        <v>1.7899999999999999E-2</v>
      </c>
      <c r="BK6" s="5">
        <v>-20.05</v>
      </c>
      <c r="BL6" s="10">
        <v>0.63639999999999997</v>
      </c>
      <c r="BM6" s="11">
        <v>1.1299999999999999E-2</v>
      </c>
      <c r="BN6" s="5">
        <v>-44.61</v>
      </c>
      <c r="BO6" s="10">
        <v>0.6</v>
      </c>
      <c r="BP6" s="11">
        <v>3.7600000000000001E-2</v>
      </c>
      <c r="BQ6" s="5">
        <v>425.18</v>
      </c>
      <c r="BR6" s="10">
        <v>0.70269999999999999</v>
      </c>
      <c r="BS6" s="11">
        <v>2.35E-2</v>
      </c>
      <c r="BT6" s="5">
        <v>159.05000000000001</v>
      </c>
      <c r="BU6" s="10">
        <v>0.8</v>
      </c>
      <c r="BV6" s="35">
        <v>1.8700000000000001E-2</v>
      </c>
      <c r="BW6" s="38">
        <f>C6+F6+I6+L6+O6+R6+U6+X6+AA6+AD6+AG6+AJ6+AM6+AP6+AS6+AV6+AY6+BB6+BE6+BH6+BK6+BN6+BQ6+BT6</f>
        <v>1023.6600000000001</v>
      </c>
      <c r="BX6" s="78" t="s">
        <v>33</v>
      </c>
      <c r="BY6" s="182"/>
      <c r="BZ6" s="28">
        <v>-59.13</v>
      </c>
      <c r="CA6" s="19">
        <v>0.6573</v>
      </c>
      <c r="CB6" s="20">
        <v>9.4E-2</v>
      </c>
      <c r="CC6" s="58">
        <v>1230.04</v>
      </c>
      <c r="CD6" s="59">
        <v>0.67020000000000002</v>
      </c>
      <c r="CE6" s="60">
        <v>4.7899999999999998E-2</v>
      </c>
      <c r="CF6" s="5">
        <v>106.29</v>
      </c>
      <c r="CG6" s="10">
        <v>0.58640000000000003</v>
      </c>
      <c r="CH6" s="11">
        <v>6.6600000000000006E-2</v>
      </c>
      <c r="CI6" s="64"/>
      <c r="CJ6" s="178"/>
    </row>
    <row r="7" spans="1:88" x14ac:dyDescent="0.25">
      <c r="A7" s="200"/>
      <c r="B7" s="186" t="s">
        <v>9</v>
      </c>
      <c r="C7" s="5">
        <v>-1.45</v>
      </c>
      <c r="D7" s="10">
        <v>0.625</v>
      </c>
      <c r="E7" s="11">
        <v>1.3599999999999999E-2</v>
      </c>
      <c r="F7" s="5">
        <v>-69.28</v>
      </c>
      <c r="G7" s="10">
        <v>0.62219999999999998</v>
      </c>
      <c r="H7" s="11">
        <v>2.5100000000000001E-2</v>
      </c>
      <c r="I7" s="5">
        <v>-92</v>
      </c>
      <c r="J7" s="10">
        <v>0.41670000000000001</v>
      </c>
      <c r="K7" s="11">
        <v>3.4200000000000001E-2</v>
      </c>
      <c r="L7" s="5">
        <v>57.87</v>
      </c>
      <c r="M7" s="10">
        <v>0.75</v>
      </c>
      <c r="N7" s="11">
        <v>1.2699999999999999E-2</v>
      </c>
      <c r="O7" s="5">
        <v>-62.44</v>
      </c>
      <c r="P7" s="10">
        <v>0.6</v>
      </c>
      <c r="Q7" s="11">
        <v>1.84E-2</v>
      </c>
      <c r="R7" s="5">
        <v>119.61</v>
      </c>
      <c r="S7" s="10">
        <v>0.81579999999999997</v>
      </c>
      <c r="T7" s="11">
        <v>7.0000000000000001E-3</v>
      </c>
      <c r="U7" s="5">
        <v>59.24</v>
      </c>
      <c r="V7" s="10">
        <v>0.75</v>
      </c>
      <c r="W7" s="11">
        <v>2.1100000000000001E-2</v>
      </c>
      <c r="X7" s="5">
        <v>10.35</v>
      </c>
      <c r="Y7" s="10">
        <v>0.7419</v>
      </c>
      <c r="Z7" s="11">
        <v>1.5699999999999999E-2</v>
      </c>
      <c r="AA7" s="5">
        <v>-21.4</v>
      </c>
      <c r="AB7" s="10">
        <v>0.5</v>
      </c>
      <c r="AC7" s="11">
        <v>1.5800000000000002E-2</v>
      </c>
      <c r="AD7" s="5">
        <v>38.67</v>
      </c>
      <c r="AE7" s="10">
        <v>1</v>
      </c>
      <c r="AF7" s="11">
        <v>6.7999999999999996E-3</v>
      </c>
      <c r="AG7" s="5">
        <v>-77.97</v>
      </c>
      <c r="AH7" s="10">
        <v>0.5</v>
      </c>
      <c r="AI7" s="11">
        <v>2.7300000000000001E-2</v>
      </c>
      <c r="AJ7" s="5">
        <v>29.58</v>
      </c>
      <c r="AK7" s="10">
        <v>0.75</v>
      </c>
      <c r="AL7" s="11">
        <v>1.11E-2</v>
      </c>
      <c r="AM7" s="5">
        <v>72.39</v>
      </c>
      <c r="AN7" s="10">
        <v>0.88890000000000002</v>
      </c>
      <c r="AO7" s="11">
        <v>8.5000000000000006E-3</v>
      </c>
      <c r="AP7" s="5">
        <v>45.45</v>
      </c>
      <c r="AQ7" s="10">
        <v>0.82350000000000001</v>
      </c>
      <c r="AR7" s="11">
        <v>1.3100000000000001E-2</v>
      </c>
      <c r="AS7" s="5">
        <v>119.69</v>
      </c>
      <c r="AT7" s="10">
        <v>1</v>
      </c>
      <c r="AU7" s="11">
        <v>4.0000000000000001E-3</v>
      </c>
      <c r="AV7" s="5">
        <v>29.16</v>
      </c>
      <c r="AW7" s="10">
        <v>0.78259999999999996</v>
      </c>
      <c r="AX7" s="11">
        <v>1.4200000000000001E-2</v>
      </c>
      <c r="AY7" s="5">
        <v>-28.48</v>
      </c>
      <c r="AZ7" s="10">
        <v>0.72729999999999995</v>
      </c>
      <c r="BA7" s="11">
        <v>2.1899999999999999E-2</v>
      </c>
      <c r="BB7" s="5">
        <v>-23.8</v>
      </c>
      <c r="BC7" s="10">
        <v>0.6</v>
      </c>
      <c r="BD7" s="11">
        <v>1.9300000000000001E-2</v>
      </c>
      <c r="BE7" s="5">
        <v>86.38</v>
      </c>
      <c r="BF7" s="10">
        <v>0.65380000000000005</v>
      </c>
      <c r="BG7" s="11">
        <v>1.66E-2</v>
      </c>
      <c r="BH7" s="5">
        <v>-53.37</v>
      </c>
      <c r="BI7" s="10">
        <v>0.45829999999999999</v>
      </c>
      <c r="BJ7" s="11">
        <v>2.1399999999999999E-2</v>
      </c>
      <c r="BK7" s="5">
        <v>75.39</v>
      </c>
      <c r="BL7" s="10">
        <v>0.78129999999999999</v>
      </c>
      <c r="BM7" s="11">
        <v>1.54E-2</v>
      </c>
      <c r="BN7" s="5">
        <v>-52.31</v>
      </c>
      <c r="BO7" s="10">
        <v>0.6452</v>
      </c>
      <c r="BP7" s="11">
        <v>1.9099999999999999E-2</v>
      </c>
      <c r="BQ7" s="5">
        <v>33.78</v>
      </c>
      <c r="BR7" s="10">
        <v>0.77780000000000005</v>
      </c>
      <c r="BS7" s="11">
        <v>5.4000000000000003E-3</v>
      </c>
      <c r="BT7" s="5">
        <v>83.75</v>
      </c>
      <c r="BU7" s="10">
        <v>0.76</v>
      </c>
      <c r="BV7" s="35">
        <v>9.9000000000000008E-3</v>
      </c>
      <c r="BW7" s="38">
        <f t="shared" ref="BW7:BW17" si="0">C7+F7+I7+L7+O7+R7+U7+X7+AA7+AD7+AG7+AJ7+AM7+AP7+AS7+AV7+AY7+BB7+BE7+BH7+BK7+BN7+BQ7+BT7</f>
        <v>378.81000000000006</v>
      </c>
      <c r="BX7" s="78" t="s">
        <v>33</v>
      </c>
      <c r="BY7" s="182"/>
      <c r="BZ7" s="28">
        <v>447.05</v>
      </c>
      <c r="CA7" s="19">
        <v>0.70750000000000002</v>
      </c>
      <c r="CB7" s="20">
        <v>7.46E-2</v>
      </c>
      <c r="CC7" s="58">
        <v>468.41</v>
      </c>
      <c r="CD7" s="59">
        <v>0.70689999999999997</v>
      </c>
      <c r="CE7" s="60">
        <v>3.4599999999999999E-2</v>
      </c>
      <c r="CF7" s="5">
        <v>328.81</v>
      </c>
      <c r="CG7" s="10">
        <v>0.68369999999999997</v>
      </c>
      <c r="CH7" s="11">
        <v>4.1099999999999998E-2</v>
      </c>
      <c r="CI7" s="64"/>
      <c r="CJ7" s="178"/>
    </row>
    <row r="8" spans="1:88" x14ac:dyDescent="0.25">
      <c r="A8" s="201" t="s">
        <v>36</v>
      </c>
      <c r="B8" s="186" t="s">
        <v>7</v>
      </c>
      <c r="C8" s="5">
        <v>-102.6</v>
      </c>
      <c r="D8" s="10">
        <v>0.54720000000000002</v>
      </c>
      <c r="E8" s="11">
        <v>5.4100000000000002E-2</v>
      </c>
      <c r="F8" s="5">
        <v>121.37</v>
      </c>
      <c r="G8" s="10">
        <v>0.78080000000000005</v>
      </c>
      <c r="H8" s="11">
        <v>2.3099999999999999E-2</v>
      </c>
      <c r="I8" s="5">
        <v>-71.48</v>
      </c>
      <c r="J8" s="10">
        <v>0.52270000000000005</v>
      </c>
      <c r="K8" s="11">
        <v>2.5899999999999999E-2</v>
      </c>
      <c r="L8" s="5">
        <v>3.3</v>
      </c>
      <c r="M8" s="10">
        <v>0.6341</v>
      </c>
      <c r="N8" s="11">
        <v>2.8000000000000001E-2</v>
      </c>
      <c r="O8" s="5">
        <v>12.91</v>
      </c>
      <c r="P8" s="10">
        <v>0.66669999999999996</v>
      </c>
      <c r="Q8" s="11">
        <v>2.07E-2</v>
      </c>
      <c r="R8" s="5">
        <v>-106.84</v>
      </c>
      <c r="S8" s="10">
        <v>0.51349999999999996</v>
      </c>
      <c r="T8" s="11">
        <v>2.6499999999999999E-2</v>
      </c>
      <c r="U8" s="5">
        <v>97.48</v>
      </c>
      <c r="V8" s="10">
        <v>0.85109999999999997</v>
      </c>
      <c r="W8" s="11">
        <v>1.6199999999999999E-2</v>
      </c>
      <c r="X8" s="5">
        <v>-212.67</v>
      </c>
      <c r="Y8" s="10">
        <v>0.58209999999999995</v>
      </c>
      <c r="Z8" s="11">
        <v>5.5E-2</v>
      </c>
      <c r="AA8" s="5">
        <v>-265.89999999999998</v>
      </c>
      <c r="AB8" s="10">
        <v>0.48720000000000002</v>
      </c>
      <c r="AC8" s="11">
        <v>8.5800000000000001E-2</v>
      </c>
      <c r="AD8" s="5">
        <v>-215.58</v>
      </c>
      <c r="AE8" s="10">
        <v>0.45610000000000001</v>
      </c>
      <c r="AF8" s="11">
        <v>5.3199999999999997E-2</v>
      </c>
      <c r="AG8" s="5">
        <v>171</v>
      </c>
      <c r="AH8" s="10">
        <v>0.79590000000000005</v>
      </c>
      <c r="AI8" s="11">
        <v>2.8199999999999999E-2</v>
      </c>
      <c r="AJ8" s="5">
        <v>58</v>
      </c>
      <c r="AK8" s="10">
        <v>0.7429</v>
      </c>
      <c r="AL8" s="11">
        <v>1.6799999999999999E-2</v>
      </c>
      <c r="AM8" s="5">
        <v>83.42</v>
      </c>
      <c r="AN8" s="10">
        <v>0.64710000000000001</v>
      </c>
      <c r="AO8" s="11">
        <v>2.47E-2</v>
      </c>
      <c r="AP8" s="5">
        <v>13.67</v>
      </c>
      <c r="AQ8" s="10">
        <v>0.71009999999999995</v>
      </c>
      <c r="AR8" s="11">
        <v>4.0399999999999998E-2</v>
      </c>
      <c r="AS8" s="5">
        <v>162.41999999999999</v>
      </c>
      <c r="AT8" s="10">
        <v>0.70450000000000002</v>
      </c>
      <c r="AU8" s="11">
        <v>2.01E-2</v>
      </c>
      <c r="AV8" s="5">
        <v>201.27</v>
      </c>
      <c r="AW8" s="10">
        <v>0.61109999999999998</v>
      </c>
      <c r="AX8" s="11">
        <v>4.1500000000000002E-2</v>
      </c>
      <c r="AY8" s="5">
        <v>96.1</v>
      </c>
      <c r="AZ8" s="10">
        <v>0.69640000000000002</v>
      </c>
      <c r="BA8" s="11">
        <v>2.98E-2</v>
      </c>
      <c r="BB8" s="5">
        <v>24.57</v>
      </c>
      <c r="BC8" s="10">
        <v>0.54049999999999998</v>
      </c>
      <c r="BD8" s="11">
        <v>2.2700000000000001E-2</v>
      </c>
      <c r="BE8" s="5">
        <v>112.1</v>
      </c>
      <c r="BF8" s="10">
        <v>0.75470000000000004</v>
      </c>
      <c r="BG8" s="11">
        <v>2.01E-2</v>
      </c>
      <c r="BH8" s="5">
        <v>239.47</v>
      </c>
      <c r="BI8" s="10">
        <v>0.81399999999999995</v>
      </c>
      <c r="BJ8" s="11">
        <v>1.3899999999999999E-2</v>
      </c>
      <c r="BK8" s="5">
        <v>54.38</v>
      </c>
      <c r="BL8" s="10">
        <v>0.76739999999999997</v>
      </c>
      <c r="BM8" s="11">
        <v>1.4800000000000001E-2</v>
      </c>
      <c r="BN8" s="5">
        <v>-100.52</v>
      </c>
      <c r="BO8" s="10">
        <v>0.625</v>
      </c>
      <c r="BP8" s="11">
        <v>4.36E-2</v>
      </c>
      <c r="BQ8" s="5">
        <v>-49.46</v>
      </c>
      <c r="BR8" s="10">
        <v>0.53059999999999996</v>
      </c>
      <c r="BS8" s="11">
        <v>3.4099999999999998E-2</v>
      </c>
      <c r="BT8" s="5">
        <v>22.69</v>
      </c>
      <c r="BU8" s="10">
        <v>0.72550000000000003</v>
      </c>
      <c r="BV8" s="35">
        <v>2.3599999999999999E-2</v>
      </c>
      <c r="BW8" s="38">
        <f t="shared" si="0"/>
        <v>349.1</v>
      </c>
      <c r="BX8" s="80" t="s">
        <v>43</v>
      </c>
      <c r="BY8" s="182"/>
      <c r="BZ8" s="58">
        <v>618.35</v>
      </c>
      <c r="CA8" s="59">
        <v>0.6593</v>
      </c>
      <c r="CB8" s="60">
        <v>0.1129</v>
      </c>
      <c r="CC8" s="28">
        <v>-267.8</v>
      </c>
      <c r="CD8" s="19">
        <v>0.63639999999999997</v>
      </c>
      <c r="CE8" s="20">
        <v>0.10879999999999999</v>
      </c>
      <c r="CF8" s="28">
        <v>375.44</v>
      </c>
      <c r="CG8" s="19">
        <v>0.68179999999999996</v>
      </c>
      <c r="CH8" s="20">
        <v>4.0500000000000001E-2</v>
      </c>
      <c r="CI8" s="71"/>
      <c r="CJ8" s="178"/>
    </row>
    <row r="9" spans="1:88" x14ac:dyDescent="0.25">
      <c r="A9" s="201" t="s">
        <v>36</v>
      </c>
      <c r="B9" s="186" t="s">
        <v>1</v>
      </c>
      <c r="C9" s="5">
        <v>25.21</v>
      </c>
      <c r="D9" s="10">
        <v>0.7429</v>
      </c>
      <c r="E9" s="11">
        <v>1.89E-2</v>
      </c>
      <c r="F9" s="5">
        <v>64.58</v>
      </c>
      <c r="G9" s="10">
        <v>0.88460000000000005</v>
      </c>
      <c r="H9" s="11">
        <v>5.1999999999999998E-3</v>
      </c>
      <c r="I9" s="5">
        <v>-3.79</v>
      </c>
      <c r="J9" s="10">
        <v>0.57140000000000002</v>
      </c>
      <c r="K9" s="11">
        <v>5.7000000000000002E-3</v>
      </c>
      <c r="L9" s="5">
        <v>-32.44</v>
      </c>
      <c r="M9" s="10">
        <v>0.46429999999999999</v>
      </c>
      <c r="N9" s="11">
        <v>1.0800000000000001E-2</v>
      </c>
      <c r="O9" s="5">
        <v>-52.95</v>
      </c>
      <c r="P9" s="10">
        <v>0.26319999999999999</v>
      </c>
      <c r="Q9" s="11">
        <v>1.72E-2</v>
      </c>
      <c r="R9" s="5">
        <v>-51.06</v>
      </c>
      <c r="S9" s="10">
        <v>0.35</v>
      </c>
      <c r="T9" s="11">
        <v>1.35E-2</v>
      </c>
      <c r="U9" s="5">
        <v>12.12</v>
      </c>
      <c r="V9" s="10">
        <v>0.85709999999999997</v>
      </c>
      <c r="W9" s="11">
        <v>1.9E-3</v>
      </c>
      <c r="X9" s="5">
        <v>19.61</v>
      </c>
      <c r="Y9" s="10">
        <v>0.71430000000000005</v>
      </c>
      <c r="Z9" s="11">
        <v>6.4999999999999997E-3</v>
      </c>
      <c r="AA9" s="5">
        <v>-21.4</v>
      </c>
      <c r="AB9" s="10">
        <v>0.5</v>
      </c>
      <c r="AC9" s="11">
        <v>7.0000000000000001E-3</v>
      </c>
      <c r="AD9" s="5">
        <v>8.3800000000000008</v>
      </c>
      <c r="AE9" s="10">
        <v>0.83330000000000004</v>
      </c>
      <c r="AF9" s="11">
        <v>2E-3</v>
      </c>
      <c r="AG9" s="5">
        <v>-50.04</v>
      </c>
      <c r="AH9" s="10">
        <v>0.5333</v>
      </c>
      <c r="AI9" s="11">
        <v>2.81E-2</v>
      </c>
      <c r="AJ9" s="5">
        <v>-52.75</v>
      </c>
      <c r="AK9" s="10">
        <v>0.44440000000000002</v>
      </c>
      <c r="AL9" s="11">
        <v>1.5800000000000002E-2</v>
      </c>
      <c r="AM9" s="5">
        <v>57.81</v>
      </c>
      <c r="AN9" s="10">
        <v>0.73909999999999998</v>
      </c>
      <c r="AO9" s="11">
        <v>2.5700000000000001E-2</v>
      </c>
      <c r="AP9" s="5">
        <v>185.03</v>
      </c>
      <c r="AQ9" s="10">
        <v>0.95650000000000002</v>
      </c>
      <c r="AR9" s="11">
        <v>1.8499999999999999E-2</v>
      </c>
      <c r="AS9" s="5">
        <v>137.02000000000001</v>
      </c>
      <c r="AT9" s="10">
        <v>0.92</v>
      </c>
      <c r="AU9" s="11">
        <v>1.2699999999999999E-2</v>
      </c>
      <c r="AV9" s="5">
        <v>82.04</v>
      </c>
      <c r="AW9" s="10">
        <v>0.72219999999999995</v>
      </c>
      <c r="AX9" s="11">
        <v>1.54E-2</v>
      </c>
      <c r="AY9" s="5">
        <v>229.64</v>
      </c>
      <c r="AZ9" s="10">
        <v>0.86670000000000003</v>
      </c>
      <c r="BA9" s="11">
        <v>1.17E-2</v>
      </c>
      <c r="BB9" s="5">
        <v>-73.94</v>
      </c>
      <c r="BC9" s="10">
        <v>0.58330000000000004</v>
      </c>
      <c r="BD9" s="11">
        <v>3.2399999999999998E-2</v>
      </c>
      <c r="BE9" s="5">
        <v>44.32</v>
      </c>
      <c r="BF9" s="10">
        <v>0.77780000000000005</v>
      </c>
      <c r="BG9" s="11">
        <v>1.49E-2</v>
      </c>
      <c r="BH9" s="5">
        <v>157.94999999999999</v>
      </c>
      <c r="BI9" s="10">
        <v>0.8</v>
      </c>
      <c r="BJ9" s="11">
        <v>1.9E-2</v>
      </c>
      <c r="BK9" s="5">
        <v>-61.51</v>
      </c>
      <c r="BL9" s="10">
        <v>0.61109999999999998</v>
      </c>
      <c r="BM9" s="11">
        <v>2.4500000000000001E-2</v>
      </c>
      <c r="BN9" s="5">
        <v>-123.31</v>
      </c>
      <c r="BO9" s="10">
        <v>0.5</v>
      </c>
      <c r="BP9" s="11">
        <v>3.4799999999999998E-2</v>
      </c>
      <c r="BQ9" s="5">
        <v>-39.22</v>
      </c>
      <c r="BR9" s="10">
        <v>0.76470000000000005</v>
      </c>
      <c r="BS9" s="11">
        <v>1.84E-2</v>
      </c>
      <c r="BT9" s="5">
        <v>-17.57</v>
      </c>
      <c r="BU9" s="10">
        <v>0.68420000000000003</v>
      </c>
      <c r="BV9" s="35">
        <v>1.3299999999999999E-2</v>
      </c>
      <c r="BW9" s="38">
        <f t="shared" si="0"/>
        <v>443.72999999999996</v>
      </c>
      <c r="BX9" s="80" t="s">
        <v>33</v>
      </c>
      <c r="BY9" s="182"/>
      <c r="BZ9" s="28">
        <v>106.37</v>
      </c>
      <c r="CA9" s="19">
        <v>0.68089999999999995</v>
      </c>
      <c r="CB9" s="20">
        <v>8.5900000000000004E-2</v>
      </c>
      <c r="CC9" s="58">
        <v>482.83</v>
      </c>
      <c r="CD9" s="59">
        <v>0.71960000000000002</v>
      </c>
      <c r="CE9" s="60">
        <v>6.3799999999999996E-2</v>
      </c>
      <c r="CF9" s="28">
        <v>197.26</v>
      </c>
      <c r="CG9" s="19">
        <v>0.66190000000000004</v>
      </c>
      <c r="CH9" s="20">
        <v>4.19E-2</v>
      </c>
      <c r="CI9" s="106"/>
      <c r="CJ9" s="179"/>
    </row>
    <row r="10" spans="1:88" x14ac:dyDescent="0.25">
      <c r="A10" s="201" t="s">
        <v>36</v>
      </c>
      <c r="B10" s="186" t="s">
        <v>5</v>
      </c>
      <c r="C10" s="5">
        <v>-225.52</v>
      </c>
      <c r="D10" s="10">
        <v>0.42309999999999998</v>
      </c>
      <c r="E10" s="11">
        <v>6.2399999999999997E-2</v>
      </c>
      <c r="F10" s="5">
        <v>84.58</v>
      </c>
      <c r="G10" s="10">
        <v>0.9</v>
      </c>
      <c r="H10" s="11">
        <v>8.5000000000000006E-3</v>
      </c>
      <c r="I10" s="5">
        <v>41.34</v>
      </c>
      <c r="J10" s="10">
        <v>0.85</v>
      </c>
      <c r="K10" s="11">
        <v>8.2000000000000007E-3</v>
      </c>
      <c r="L10" s="5">
        <v>-23.48</v>
      </c>
      <c r="M10" s="10">
        <v>0.61109999999999998</v>
      </c>
      <c r="N10" s="11">
        <v>1.7999999999999999E-2</v>
      </c>
      <c r="O10" s="5">
        <v>90.7</v>
      </c>
      <c r="P10" s="10">
        <v>0.75</v>
      </c>
      <c r="Q10" s="11">
        <v>1.26E-2</v>
      </c>
      <c r="R10" s="5">
        <v>-18.329999999999998</v>
      </c>
      <c r="S10" s="10">
        <v>0.67859999999999998</v>
      </c>
      <c r="T10" s="11">
        <v>2.7E-2</v>
      </c>
      <c r="U10" s="5">
        <v>93.81</v>
      </c>
      <c r="V10" s="10">
        <v>0.62860000000000005</v>
      </c>
      <c r="W10" s="11">
        <v>2.6499999999999999E-2</v>
      </c>
      <c r="X10" s="5">
        <v>-7.4</v>
      </c>
      <c r="Y10" s="10">
        <v>0.65629999999999999</v>
      </c>
      <c r="Z10" s="11">
        <v>1.9099999999999999E-2</v>
      </c>
      <c r="AA10" s="5">
        <v>142.33000000000001</v>
      </c>
      <c r="AB10" s="10">
        <v>0.73909999999999998</v>
      </c>
      <c r="AC10" s="11">
        <v>1.49E-2</v>
      </c>
      <c r="AD10" s="5">
        <v>-146.82</v>
      </c>
      <c r="AE10" s="10">
        <v>0.38890000000000002</v>
      </c>
      <c r="AF10" s="11">
        <v>4.3299999999999998E-2</v>
      </c>
      <c r="AG10" s="5">
        <v>66.959999999999994</v>
      </c>
      <c r="AH10" s="10">
        <v>0.76</v>
      </c>
      <c r="AI10" s="11">
        <v>2.3699999999999999E-2</v>
      </c>
      <c r="AJ10" s="5">
        <v>66.87</v>
      </c>
      <c r="AK10" s="10">
        <v>0.6875</v>
      </c>
      <c r="AL10" s="11">
        <v>1.61E-2</v>
      </c>
      <c r="AM10" s="5">
        <v>99.69</v>
      </c>
      <c r="AN10" s="10">
        <v>0.7</v>
      </c>
      <c r="AO10" s="11">
        <v>2.0199999999999999E-2</v>
      </c>
      <c r="AP10" s="5">
        <v>83.85</v>
      </c>
      <c r="AQ10" s="10">
        <v>0.875</v>
      </c>
      <c r="AR10" s="11">
        <v>8.6E-3</v>
      </c>
      <c r="AS10" s="5">
        <v>257.16000000000003</v>
      </c>
      <c r="AT10" s="10">
        <v>0.88</v>
      </c>
      <c r="AU10" s="11">
        <v>1.2999999999999999E-2</v>
      </c>
      <c r="AV10" s="5">
        <v>-50.38</v>
      </c>
      <c r="AW10" s="10">
        <v>0.60529999999999995</v>
      </c>
      <c r="AX10" s="10">
        <v>3.0099999999999998E-2</v>
      </c>
      <c r="AY10" s="5">
        <v>-23.94</v>
      </c>
      <c r="AZ10" s="10">
        <v>0.54169999999999996</v>
      </c>
      <c r="BA10" s="10"/>
      <c r="BB10" s="5">
        <v>5.77</v>
      </c>
      <c r="BC10" s="10">
        <v>0.61899999999999999</v>
      </c>
      <c r="BD10" s="11">
        <v>2.8500000000000001E-2</v>
      </c>
      <c r="BE10" s="5">
        <v>50.09</v>
      </c>
      <c r="BF10" s="10">
        <v>0.77780000000000005</v>
      </c>
      <c r="BG10" s="11">
        <v>1.01E-2</v>
      </c>
      <c r="BH10" s="5">
        <v>179.04</v>
      </c>
      <c r="BI10" s="10">
        <v>0.871</v>
      </c>
      <c r="BJ10" s="11">
        <v>1.66E-2</v>
      </c>
      <c r="BK10" s="5">
        <v>30.81</v>
      </c>
      <c r="BL10" s="10">
        <v>0.82350000000000001</v>
      </c>
      <c r="BM10" s="11">
        <v>1.5299999999999999E-2</v>
      </c>
      <c r="BN10" s="5">
        <v>-32.520000000000003</v>
      </c>
      <c r="BO10" s="10">
        <v>0.7</v>
      </c>
      <c r="BP10" s="11">
        <v>2.3E-2</v>
      </c>
      <c r="BQ10" s="5">
        <v>6.9</v>
      </c>
      <c r="BR10" s="10">
        <v>0.6875</v>
      </c>
      <c r="BS10" s="11">
        <v>1.6500000000000001E-2</v>
      </c>
      <c r="BT10" s="5"/>
      <c r="BU10" s="82" t="s">
        <v>48</v>
      </c>
      <c r="BV10" s="35"/>
      <c r="BW10" s="38">
        <f t="shared" si="0"/>
        <v>771.50999999999988</v>
      </c>
      <c r="BX10" s="80" t="s">
        <v>33</v>
      </c>
      <c r="BY10" s="182"/>
      <c r="BZ10" s="155">
        <v>519.16</v>
      </c>
      <c r="CA10" s="155">
        <v>71.59</v>
      </c>
      <c r="CB10" s="156">
        <v>6.0999999999999999E-2</v>
      </c>
      <c r="CC10" s="157">
        <v>723.56</v>
      </c>
      <c r="CD10" s="157">
        <v>70.87</v>
      </c>
      <c r="CE10" s="158">
        <v>4.9099999999999998E-2</v>
      </c>
      <c r="CF10" s="159">
        <v>313.37</v>
      </c>
      <c r="CG10" s="160">
        <v>0.59279999999999999</v>
      </c>
      <c r="CH10" s="161">
        <v>7.17E-2</v>
      </c>
      <c r="CI10" s="71"/>
      <c r="CJ10" s="180" t="s">
        <v>40</v>
      </c>
    </row>
    <row r="11" spans="1:88" x14ac:dyDescent="0.25">
      <c r="A11" s="200"/>
      <c r="B11" s="186" t="s">
        <v>2</v>
      </c>
      <c r="C11" s="5">
        <v>28.58</v>
      </c>
      <c r="D11" s="10">
        <v>0.69230000000000003</v>
      </c>
      <c r="E11" s="11">
        <v>2.3199999999999998E-2</v>
      </c>
      <c r="F11" s="5">
        <v>-79.55</v>
      </c>
      <c r="G11" s="10">
        <v>0.5333</v>
      </c>
      <c r="H11" s="11">
        <v>3.5099999999999999E-2</v>
      </c>
      <c r="I11" s="5">
        <v>38.17</v>
      </c>
      <c r="J11" s="10">
        <v>0.8</v>
      </c>
      <c r="K11" s="11">
        <v>8.2000000000000007E-3</v>
      </c>
      <c r="L11" s="5">
        <v>68.02</v>
      </c>
      <c r="M11" s="10">
        <v>0.8</v>
      </c>
      <c r="N11" s="11">
        <v>7.3000000000000001E-3</v>
      </c>
      <c r="O11" s="5">
        <v>74.900000000000006</v>
      </c>
      <c r="P11" s="10">
        <v>1</v>
      </c>
      <c r="Q11" s="11">
        <v>5.7999999999999996E-3</v>
      </c>
      <c r="R11" s="5">
        <v>32.6</v>
      </c>
      <c r="S11" s="10">
        <v>0.72729999999999995</v>
      </c>
      <c r="T11" s="11">
        <v>1.47E-2</v>
      </c>
      <c r="U11" s="5">
        <v>99.05</v>
      </c>
      <c r="V11" s="10">
        <v>0.84619999999999995</v>
      </c>
      <c r="W11" s="11">
        <v>1.34E-2</v>
      </c>
      <c r="X11" s="5">
        <v>48.64</v>
      </c>
      <c r="Y11" s="10">
        <v>0.60870000000000002</v>
      </c>
      <c r="Z11" s="11">
        <v>2.6100000000000002E-2</v>
      </c>
      <c r="AA11" s="5">
        <v>-29.43</v>
      </c>
      <c r="AB11" s="10">
        <v>0.54549999999999998</v>
      </c>
      <c r="AC11" s="11">
        <v>1.46E-2</v>
      </c>
      <c r="AD11" s="5">
        <v>32.86</v>
      </c>
      <c r="AE11" s="10">
        <v>0.72729999999999995</v>
      </c>
      <c r="AF11" s="11">
        <v>1.2800000000000001E-2</v>
      </c>
      <c r="AG11" s="5">
        <v>229.4</v>
      </c>
      <c r="AH11" s="10">
        <v>0.8</v>
      </c>
      <c r="AI11" s="11">
        <v>1.61E-2</v>
      </c>
      <c r="AJ11" s="5">
        <v>17.100000000000001</v>
      </c>
      <c r="AK11" s="10">
        <v>0.57140000000000002</v>
      </c>
      <c r="AL11" s="11">
        <v>1.32E-2</v>
      </c>
      <c r="AM11" s="5">
        <v>43.44</v>
      </c>
      <c r="AN11" s="10">
        <v>0.55559999999999998</v>
      </c>
      <c r="AO11" s="11">
        <v>1.9199999999999998E-2</v>
      </c>
      <c r="AP11" s="5">
        <v>-20</v>
      </c>
      <c r="AQ11" s="10">
        <v>0.6</v>
      </c>
      <c r="AR11" s="11">
        <v>2.9700000000000001E-2</v>
      </c>
      <c r="AS11" s="109">
        <v>-7.6</v>
      </c>
      <c r="AT11" s="10">
        <v>0.5</v>
      </c>
      <c r="AU11" s="11">
        <v>3.0099999999999998E-2</v>
      </c>
      <c r="AV11" s="5">
        <v>84.7</v>
      </c>
      <c r="AW11" s="10">
        <v>0.58330000000000004</v>
      </c>
      <c r="AX11" s="11">
        <v>2.5000000000000001E-2</v>
      </c>
      <c r="AY11" s="5">
        <v>76.2</v>
      </c>
      <c r="AZ11" s="10">
        <v>0.875</v>
      </c>
      <c r="BA11" s="11">
        <v>8.6E-3</v>
      </c>
      <c r="BB11" s="5">
        <v>277.3</v>
      </c>
      <c r="BC11" s="10">
        <v>0.78949999999999998</v>
      </c>
      <c r="BD11" s="11">
        <v>2.4500000000000001E-2</v>
      </c>
      <c r="BE11" s="5">
        <v>-91.98</v>
      </c>
      <c r="BF11" s="10">
        <v>0.2727</v>
      </c>
      <c r="BG11" s="11">
        <v>2.3900000000000001E-2</v>
      </c>
      <c r="BH11" s="5">
        <v>111.32</v>
      </c>
      <c r="BI11" s="10">
        <v>1</v>
      </c>
      <c r="BJ11" s="11">
        <v>2.8999999999999998E-3</v>
      </c>
      <c r="BK11" s="5">
        <v>192.1</v>
      </c>
      <c r="BL11" s="10">
        <v>1</v>
      </c>
      <c r="BM11" s="11">
        <v>7.6E-3</v>
      </c>
      <c r="BN11" s="5">
        <v>17.02</v>
      </c>
      <c r="BO11" s="10">
        <v>0.81820000000000004</v>
      </c>
      <c r="BP11" s="11">
        <v>1.5900000000000001E-2</v>
      </c>
      <c r="BQ11" s="5">
        <v>28.57</v>
      </c>
      <c r="BR11" s="10">
        <v>0.75</v>
      </c>
      <c r="BS11" s="11">
        <v>1.38E-2</v>
      </c>
      <c r="BT11" s="5">
        <v>96.5</v>
      </c>
      <c r="BU11" s="10">
        <v>0.76919999999999999</v>
      </c>
      <c r="BV11" s="35">
        <v>1.12E-2</v>
      </c>
      <c r="BW11" s="38">
        <f t="shared" si="0"/>
        <v>1367.9099999999999</v>
      </c>
      <c r="BX11" s="78" t="s">
        <v>32</v>
      </c>
      <c r="BY11" s="182"/>
      <c r="BZ11" s="28">
        <v>36.409999999999997</v>
      </c>
      <c r="CA11" s="19">
        <v>0.66810000000000003</v>
      </c>
      <c r="CB11" s="20">
        <v>6.4899999999999999E-2</v>
      </c>
      <c r="CC11" s="5">
        <v>769.73</v>
      </c>
      <c r="CD11" s="10">
        <v>0.69040000000000001</v>
      </c>
      <c r="CE11" s="11">
        <v>4.7800000000000002E-2</v>
      </c>
      <c r="CF11" s="92">
        <v>1085.45</v>
      </c>
      <c r="CG11" s="59">
        <v>0.67689999999999995</v>
      </c>
      <c r="CH11" s="60">
        <v>3.6200000000000003E-2</v>
      </c>
      <c r="CI11" s="71"/>
      <c r="CJ11" s="178"/>
    </row>
    <row r="12" spans="1:88" x14ac:dyDescent="0.25">
      <c r="A12" s="202" t="s">
        <v>36</v>
      </c>
      <c r="B12" s="186" t="s">
        <v>8</v>
      </c>
      <c r="C12" s="28">
        <v>-32.06</v>
      </c>
      <c r="D12" s="19">
        <v>0.57140000000000002</v>
      </c>
      <c r="E12" s="20">
        <v>2.87E-2</v>
      </c>
      <c r="F12" s="28">
        <v>136.35</v>
      </c>
      <c r="G12" s="19">
        <v>0.8</v>
      </c>
      <c r="H12" s="20">
        <v>7.4000000000000003E-3</v>
      </c>
      <c r="I12" s="28">
        <v>53.97</v>
      </c>
      <c r="J12" s="19">
        <v>0.72219999999999995</v>
      </c>
      <c r="K12" s="20">
        <v>1.2800000000000001E-2</v>
      </c>
      <c r="L12" s="28">
        <v>22.48</v>
      </c>
      <c r="M12" s="19">
        <v>0.83330000000000004</v>
      </c>
      <c r="N12" s="20">
        <v>8.5000000000000006E-3</v>
      </c>
      <c r="O12" s="28">
        <v>-14.41</v>
      </c>
      <c r="P12" s="19">
        <v>0.71430000000000005</v>
      </c>
      <c r="Q12" s="20">
        <v>2.7900000000000001E-2</v>
      </c>
      <c r="R12" s="28">
        <v>13.4</v>
      </c>
      <c r="S12" s="19">
        <v>0.6</v>
      </c>
      <c r="T12" s="20">
        <v>1.8800000000000001E-2</v>
      </c>
      <c r="U12" s="28">
        <v>-136.63999999999999</v>
      </c>
      <c r="V12" s="19">
        <v>0.5</v>
      </c>
      <c r="W12" s="20">
        <v>3.2099999999999997E-2</v>
      </c>
      <c r="X12" s="28">
        <v>55.21</v>
      </c>
      <c r="Y12" s="19">
        <v>0.66669999999999996</v>
      </c>
      <c r="Z12" s="20">
        <v>1.2200000000000001E-2</v>
      </c>
      <c r="AA12" s="28">
        <v>-17.309999999999999</v>
      </c>
      <c r="AB12" s="19">
        <v>0.58330000000000004</v>
      </c>
      <c r="AC12" s="20">
        <v>2.2700000000000001E-2</v>
      </c>
      <c r="AD12" s="28">
        <v>-30.93</v>
      </c>
      <c r="AE12" s="19">
        <v>0.55559999999999998</v>
      </c>
      <c r="AF12" s="20">
        <v>1.61E-2</v>
      </c>
      <c r="AG12" s="28">
        <v>12.73</v>
      </c>
      <c r="AH12" s="19">
        <v>0.6129</v>
      </c>
      <c r="AI12" s="20">
        <v>3.15E-2</v>
      </c>
      <c r="AJ12" s="28">
        <v>118.41</v>
      </c>
      <c r="AK12" s="19">
        <v>0.58819999999999995</v>
      </c>
      <c r="AL12" s="20">
        <v>2.4400000000000002E-2</v>
      </c>
      <c r="AM12" s="28">
        <v>76.13</v>
      </c>
      <c r="AN12" s="19">
        <v>0.72219999999999995</v>
      </c>
      <c r="AO12" s="20">
        <v>1.2999999999999999E-2</v>
      </c>
      <c r="AP12" s="28">
        <v>3.17</v>
      </c>
      <c r="AQ12" s="19">
        <v>0.6522</v>
      </c>
      <c r="AR12" s="20">
        <v>2.5600000000000001E-2</v>
      </c>
      <c r="AS12" s="28">
        <v>-29.51</v>
      </c>
      <c r="AT12" s="19">
        <v>0.55559999999999998</v>
      </c>
      <c r="AU12" s="20">
        <v>1.9199999999999998E-2</v>
      </c>
      <c r="AV12" s="28">
        <v>114.14</v>
      </c>
      <c r="AW12" s="19">
        <v>0.92310000000000003</v>
      </c>
      <c r="AX12" s="20">
        <v>1.11E-2</v>
      </c>
      <c r="AY12" s="28">
        <v>282.57</v>
      </c>
      <c r="AZ12" s="19">
        <v>0.7742</v>
      </c>
      <c r="BA12" s="20">
        <v>2.3400000000000001E-2</v>
      </c>
      <c r="BB12" s="28">
        <v>-155.86000000000001</v>
      </c>
      <c r="BC12" s="19">
        <v>0.3448</v>
      </c>
      <c r="BD12" s="20">
        <v>4.8399999999999999E-2</v>
      </c>
      <c r="BE12" s="28">
        <v>-57.08</v>
      </c>
      <c r="BF12" s="19">
        <v>0.64859999999999995</v>
      </c>
      <c r="BG12" s="20">
        <v>4.2200000000000001E-2</v>
      </c>
      <c r="BH12" s="28">
        <v>344.2</v>
      </c>
      <c r="BI12" s="19">
        <v>0.85189999999999999</v>
      </c>
      <c r="BJ12" s="20">
        <v>1.66E-2</v>
      </c>
      <c r="BK12" s="28">
        <v>113.58</v>
      </c>
      <c r="BL12" s="19">
        <v>0.83330000000000004</v>
      </c>
      <c r="BM12" s="20">
        <v>1.6500000000000001E-2</v>
      </c>
      <c r="BN12" s="28">
        <v>91.32</v>
      </c>
      <c r="BO12" s="19">
        <v>0.78129999999999999</v>
      </c>
      <c r="BP12" s="20">
        <v>1.5900000000000001E-2</v>
      </c>
      <c r="BQ12" s="28">
        <v>52.19</v>
      </c>
      <c r="BR12" s="19">
        <v>0.52380000000000004</v>
      </c>
      <c r="BS12" s="20">
        <v>3.2800000000000003E-2</v>
      </c>
      <c r="BT12" s="28">
        <v>119.21</v>
      </c>
      <c r="BU12" s="19">
        <v>0.55259999999999998</v>
      </c>
      <c r="BV12" s="36">
        <v>1.9599999999999999E-2</v>
      </c>
      <c r="BW12" s="38">
        <f t="shared" si="0"/>
        <v>1135.2600000000002</v>
      </c>
      <c r="BX12" s="80" t="s">
        <v>33</v>
      </c>
      <c r="BY12" s="182"/>
      <c r="BZ12" s="28"/>
      <c r="CA12" s="19"/>
      <c r="CB12" s="20"/>
      <c r="CC12" s="58">
        <v>1091.6300000000001</v>
      </c>
      <c r="CD12" s="59">
        <v>0.64770000000000005</v>
      </c>
      <c r="CE12" s="60">
        <v>5.1999999999999998E-2</v>
      </c>
      <c r="CF12" s="28">
        <v>100.69</v>
      </c>
      <c r="CG12" s="19">
        <v>0.4839</v>
      </c>
      <c r="CH12" s="20">
        <v>0.1845</v>
      </c>
      <c r="CI12" s="71"/>
      <c r="CJ12" s="178"/>
    </row>
    <row r="13" spans="1:88" x14ac:dyDescent="0.25">
      <c r="A13" s="201" t="s">
        <v>36</v>
      </c>
      <c r="B13" s="186" t="s">
        <v>6</v>
      </c>
      <c r="C13" s="5">
        <v>37.840000000000003</v>
      </c>
      <c r="D13" s="10">
        <v>0.68969999999999998</v>
      </c>
      <c r="E13" s="11">
        <v>1.66E-2</v>
      </c>
      <c r="F13" s="5">
        <v>-35.409999999999997</v>
      </c>
      <c r="G13" s="10">
        <v>0.56140000000000001</v>
      </c>
      <c r="H13" s="11">
        <v>4.4200000000000003E-2</v>
      </c>
      <c r="I13" s="5">
        <v>-29.47</v>
      </c>
      <c r="J13" s="10">
        <v>0.7</v>
      </c>
      <c r="K13" s="11">
        <v>2.1999999999999999E-2</v>
      </c>
      <c r="L13" s="5">
        <v>-41.36</v>
      </c>
      <c r="M13" s="10">
        <v>0.60780000000000001</v>
      </c>
      <c r="N13" s="11">
        <v>2.24E-2</v>
      </c>
      <c r="O13" s="5">
        <v>43.16</v>
      </c>
      <c r="P13" s="10">
        <v>0.60470000000000002</v>
      </c>
      <c r="Q13" s="11">
        <v>1.41E-2</v>
      </c>
      <c r="R13" s="5">
        <v>91.64</v>
      </c>
      <c r="S13" s="10">
        <v>0.66669999999999996</v>
      </c>
      <c r="T13" s="11">
        <v>1.47E-2</v>
      </c>
      <c r="U13" s="5">
        <v>46.04</v>
      </c>
      <c r="V13" s="10">
        <v>0.75</v>
      </c>
      <c r="W13" s="11">
        <v>2.2599999999999999E-2</v>
      </c>
      <c r="X13" s="5">
        <v>-25.53</v>
      </c>
      <c r="Y13" s="10">
        <v>0.7167</v>
      </c>
      <c r="Z13" s="11">
        <v>2.3199999999999998E-2</v>
      </c>
      <c r="AA13" s="5">
        <v>-113.13</v>
      </c>
      <c r="AB13" s="10">
        <v>0.56820000000000004</v>
      </c>
      <c r="AC13" s="11">
        <v>4.2200000000000001E-2</v>
      </c>
      <c r="AD13" s="5">
        <v>20.67</v>
      </c>
      <c r="AE13" s="10">
        <v>0.73329999999999995</v>
      </c>
      <c r="AF13" s="11">
        <v>2.2700000000000001E-2</v>
      </c>
      <c r="AG13" s="5">
        <v>-41.7</v>
      </c>
      <c r="AH13" s="10">
        <v>0.66669999999999996</v>
      </c>
      <c r="AI13" s="11">
        <v>3.7400000000000003E-2</v>
      </c>
      <c r="AJ13" s="5">
        <v>141.13999999999999</v>
      </c>
      <c r="AK13" s="10">
        <v>0.7843</v>
      </c>
      <c r="AL13" s="11">
        <v>2.46E-2</v>
      </c>
      <c r="AM13" s="5">
        <v>170.84</v>
      </c>
      <c r="AN13" s="10">
        <v>0.72130000000000005</v>
      </c>
      <c r="AO13" s="11">
        <v>3.7699999999999997E-2</v>
      </c>
      <c r="AP13" s="28">
        <v>-157.85</v>
      </c>
      <c r="AQ13" s="19">
        <v>0.56359999999999999</v>
      </c>
      <c r="AR13" s="20">
        <v>5.5300000000000002E-2</v>
      </c>
      <c r="AS13" s="28">
        <v>53.85</v>
      </c>
      <c r="AT13" s="19">
        <v>0.77780000000000005</v>
      </c>
      <c r="AU13" s="20">
        <v>3.2500000000000001E-2</v>
      </c>
      <c r="AV13" s="5">
        <v>100.39</v>
      </c>
      <c r="AW13" s="10">
        <v>0.77780000000000005</v>
      </c>
      <c r="AX13" s="11">
        <v>1.6799999999999999E-2</v>
      </c>
      <c r="AY13" s="5">
        <v>89.43</v>
      </c>
      <c r="AZ13" s="10">
        <v>0.71150000000000002</v>
      </c>
      <c r="BA13" s="11">
        <v>2.2800000000000001E-2</v>
      </c>
      <c r="BB13" s="5">
        <v>157.69999999999999</v>
      </c>
      <c r="BC13" s="10">
        <v>0.86360000000000003</v>
      </c>
      <c r="BD13" s="11">
        <v>1.44E-2</v>
      </c>
      <c r="BE13" s="5">
        <v>162.04</v>
      </c>
      <c r="BF13" s="10">
        <v>0.82220000000000004</v>
      </c>
      <c r="BG13" s="11">
        <v>1.8499999999999999E-2</v>
      </c>
      <c r="BH13" s="5">
        <v>-29.93</v>
      </c>
      <c r="BI13" s="10">
        <v>0.73909999999999998</v>
      </c>
      <c r="BJ13" s="11">
        <v>3.4700000000000002E-2</v>
      </c>
      <c r="BK13" s="5">
        <v>82.69</v>
      </c>
      <c r="BL13" s="10">
        <v>0.66039999999999999</v>
      </c>
      <c r="BM13" s="11">
        <v>4.02E-2</v>
      </c>
      <c r="BN13" s="5">
        <v>-9.14</v>
      </c>
      <c r="BO13" s="10">
        <v>0.66669999999999996</v>
      </c>
      <c r="BP13" s="11">
        <v>2.0799999999999999E-2</v>
      </c>
      <c r="BQ13" s="5">
        <v>143.69999999999999</v>
      </c>
      <c r="BR13" s="10">
        <v>0.83330000000000004</v>
      </c>
      <c r="BS13" s="11">
        <v>1.38E-2</v>
      </c>
      <c r="BT13" s="5">
        <v>-74</v>
      </c>
      <c r="BU13" s="10">
        <v>0.67349999999999999</v>
      </c>
      <c r="BV13" s="35">
        <v>2.64E-2</v>
      </c>
      <c r="BW13" s="38">
        <f t="shared" si="0"/>
        <v>783.6099999999999</v>
      </c>
      <c r="BX13" s="80" t="s">
        <v>43</v>
      </c>
      <c r="BY13" s="182"/>
      <c r="BZ13" s="58">
        <v>691.02</v>
      </c>
      <c r="CA13" s="59">
        <v>0.71050000000000002</v>
      </c>
      <c r="CB13" s="60">
        <v>7.3400000000000007E-2</v>
      </c>
      <c r="CC13" s="28">
        <v>-285.10000000000002</v>
      </c>
      <c r="CD13" s="19">
        <v>0.65439999999999998</v>
      </c>
      <c r="CE13" s="20">
        <v>0.12870000000000001</v>
      </c>
      <c r="CF13" s="28">
        <v>-3.38</v>
      </c>
      <c r="CG13" s="19">
        <v>0.63980000000000004</v>
      </c>
      <c r="CH13" s="20">
        <v>7.0900000000000005E-2</v>
      </c>
      <c r="CI13" s="71"/>
      <c r="CJ13" s="178"/>
    </row>
    <row r="14" spans="1:88" x14ac:dyDescent="0.25">
      <c r="A14" s="201" t="s">
        <v>66</v>
      </c>
      <c r="B14" s="186" t="s">
        <v>49</v>
      </c>
      <c r="C14" s="5">
        <v>104.85</v>
      </c>
      <c r="D14" s="10">
        <v>0.75609999999999999</v>
      </c>
      <c r="E14" s="11">
        <v>2.7099999999999999E-2</v>
      </c>
      <c r="F14" s="5">
        <v>29.75</v>
      </c>
      <c r="G14" s="10">
        <v>0.71789999999999998</v>
      </c>
      <c r="H14" s="11">
        <v>1.0500000000000001E-2</v>
      </c>
      <c r="I14" s="5">
        <v>53.17</v>
      </c>
      <c r="J14" s="10">
        <v>0.71050000000000002</v>
      </c>
      <c r="K14" s="11">
        <v>8.3000000000000001E-3</v>
      </c>
      <c r="L14" s="5">
        <v>37.96</v>
      </c>
      <c r="M14" s="10">
        <v>0.60529999999999995</v>
      </c>
      <c r="N14" s="11">
        <v>1.38E-2</v>
      </c>
      <c r="O14" s="5">
        <v>76.09</v>
      </c>
      <c r="P14" s="10">
        <v>0.73170000000000002</v>
      </c>
      <c r="Q14" s="11">
        <v>1.4800000000000001E-2</v>
      </c>
      <c r="R14" s="5">
        <v>-102.56</v>
      </c>
      <c r="S14" s="10">
        <v>0.5</v>
      </c>
      <c r="T14" s="11">
        <v>2.87E-2</v>
      </c>
      <c r="U14" s="5">
        <v>-57.78</v>
      </c>
      <c r="V14" s="10">
        <v>0.66669999999999996</v>
      </c>
      <c r="W14" s="11">
        <v>4.3099999999999999E-2</v>
      </c>
      <c r="X14" s="5">
        <v>-21.91</v>
      </c>
      <c r="Y14" s="10">
        <v>0.8125</v>
      </c>
      <c r="Z14" s="11">
        <v>0.03</v>
      </c>
      <c r="AA14" s="5">
        <v>-2.82</v>
      </c>
      <c r="AB14" s="10">
        <v>0.80389999999999995</v>
      </c>
      <c r="AC14" s="11">
        <v>1.9800000000000002E-2</v>
      </c>
      <c r="AD14" s="5">
        <v>-174.17</v>
      </c>
      <c r="AE14" s="10">
        <v>0.61539999999999995</v>
      </c>
      <c r="AF14" s="11">
        <v>4.9599999999999998E-2</v>
      </c>
      <c r="AG14" s="5">
        <v>64.489999999999995</v>
      </c>
      <c r="AH14" s="10">
        <v>0.81079999999999997</v>
      </c>
      <c r="AI14" s="11">
        <v>2.35E-2</v>
      </c>
      <c r="AJ14" s="5">
        <v>-55.36</v>
      </c>
      <c r="AK14" s="10">
        <v>0.67269999999999996</v>
      </c>
      <c r="AL14" s="11">
        <v>4.5900000000000003E-2</v>
      </c>
      <c r="AM14" s="5">
        <v>214.49</v>
      </c>
      <c r="AN14" s="10">
        <v>0.7581</v>
      </c>
      <c r="AO14" s="11">
        <v>1.8599999999999998E-2</v>
      </c>
      <c r="AP14" s="28">
        <v>5.21</v>
      </c>
      <c r="AQ14" s="19">
        <v>0.62290000000000001</v>
      </c>
      <c r="AR14" s="20">
        <v>2.6200000000000001E-2</v>
      </c>
      <c r="AS14" s="28">
        <v>-144.06</v>
      </c>
      <c r="AT14" s="19">
        <v>0.60780000000000001</v>
      </c>
      <c r="AU14" s="20">
        <v>5.9900000000000002E-2</v>
      </c>
      <c r="AV14" s="5">
        <v>60.3</v>
      </c>
      <c r="AW14" s="10">
        <v>0.6341</v>
      </c>
      <c r="AX14" s="11">
        <v>1.9300000000000001E-2</v>
      </c>
      <c r="AY14" s="5">
        <v>139.05000000000001</v>
      </c>
      <c r="AZ14" s="10">
        <v>0.75609999999999999</v>
      </c>
      <c r="BA14" s="11">
        <v>1.6500000000000001E-2</v>
      </c>
      <c r="BB14" s="5">
        <v>36.97</v>
      </c>
      <c r="BC14" s="10">
        <v>0.68569999999999998</v>
      </c>
      <c r="BD14" s="11">
        <v>2.3400000000000001E-2</v>
      </c>
      <c r="BE14" s="5">
        <v>43.61</v>
      </c>
      <c r="BF14" s="10">
        <v>0.72919999999999996</v>
      </c>
      <c r="BG14" s="11">
        <v>3.2300000000000002E-2</v>
      </c>
      <c r="BH14" s="5">
        <v>148.41</v>
      </c>
      <c r="BI14" s="10">
        <v>0.80769999999999997</v>
      </c>
      <c r="BJ14" s="11">
        <v>1.6799999999999999E-2</v>
      </c>
      <c r="BK14" s="5">
        <v>40.57</v>
      </c>
      <c r="BL14" s="10">
        <v>0.77359999999999995</v>
      </c>
      <c r="BM14" s="11">
        <v>2.87E-2</v>
      </c>
      <c r="BN14" s="5">
        <v>-210.05</v>
      </c>
      <c r="BO14" s="10">
        <v>0.59650000000000003</v>
      </c>
      <c r="BP14" s="11">
        <v>7.9000000000000001E-2</v>
      </c>
      <c r="BQ14" s="5">
        <v>223.53</v>
      </c>
      <c r="BR14" s="10">
        <v>0.79169999999999996</v>
      </c>
      <c r="BS14" s="11">
        <v>1.5900000000000001E-2</v>
      </c>
      <c r="BT14" s="5">
        <v>248.95</v>
      </c>
      <c r="BU14" s="10">
        <v>0.8478</v>
      </c>
      <c r="BV14" s="35">
        <v>1.6E-2</v>
      </c>
      <c r="BW14" s="38">
        <f t="shared" si="0"/>
        <v>758.69</v>
      </c>
      <c r="BX14" s="80" t="s">
        <v>43</v>
      </c>
      <c r="BY14" s="182"/>
      <c r="BZ14" s="28">
        <v>536.99</v>
      </c>
      <c r="CA14" s="19">
        <v>0.71130000000000004</v>
      </c>
      <c r="CB14" s="20">
        <v>7.4499999999999997E-2</v>
      </c>
      <c r="CC14" s="28">
        <v>-371.39</v>
      </c>
      <c r="CD14" s="19">
        <v>0.67600000000000005</v>
      </c>
      <c r="CE14" s="20">
        <v>0.183</v>
      </c>
      <c r="CF14" s="28">
        <v>46.79</v>
      </c>
      <c r="CG14" s="19">
        <v>0.63270000000000004</v>
      </c>
      <c r="CH14" s="20">
        <v>0.12790000000000001</v>
      </c>
      <c r="CI14" s="71"/>
      <c r="CJ14" s="180"/>
    </row>
    <row r="15" spans="1:88" x14ac:dyDescent="0.25">
      <c r="A15" s="201" t="s">
        <v>51</v>
      </c>
      <c r="B15" s="186" t="s">
        <v>50</v>
      </c>
      <c r="C15" s="5">
        <v>148.72999999999999</v>
      </c>
      <c r="D15" s="10">
        <v>0.86109999999999998</v>
      </c>
      <c r="E15" s="11">
        <v>1.1599999999999999E-2</v>
      </c>
      <c r="F15" s="5">
        <v>-221.73</v>
      </c>
      <c r="G15" s="10">
        <v>0.56899999999999995</v>
      </c>
      <c r="H15" s="11">
        <v>5.2900000000000003E-2</v>
      </c>
      <c r="I15" s="5">
        <v>22.32</v>
      </c>
      <c r="J15" s="10">
        <v>0.8095</v>
      </c>
      <c r="K15" s="11">
        <v>1.7399999999999999E-2</v>
      </c>
      <c r="L15" s="5">
        <v>95.93</v>
      </c>
      <c r="M15" s="10">
        <v>0.8</v>
      </c>
      <c r="N15" s="11">
        <v>1.1599999999999999E-2</v>
      </c>
      <c r="O15" s="5">
        <v>-37.869999999999997</v>
      </c>
      <c r="P15" s="10">
        <v>0.58819999999999995</v>
      </c>
      <c r="Q15" s="11">
        <v>2.23E-2</v>
      </c>
      <c r="R15" s="5">
        <v>-15.25</v>
      </c>
      <c r="S15" s="10">
        <v>0.58699999999999997</v>
      </c>
      <c r="T15" s="11">
        <v>1.66E-2</v>
      </c>
      <c r="U15" s="5">
        <v>-76.31</v>
      </c>
      <c r="V15" s="10">
        <v>0.59460000000000002</v>
      </c>
      <c r="W15" s="11">
        <v>2.6100000000000002E-2</v>
      </c>
      <c r="X15" s="5">
        <v>28.73</v>
      </c>
      <c r="Y15" s="10">
        <v>0.7288</v>
      </c>
      <c r="Z15" s="11">
        <v>2.5899999999999999E-2</v>
      </c>
      <c r="AA15" s="5">
        <v>57.12</v>
      </c>
      <c r="AB15" s="10">
        <v>0.78949999999999998</v>
      </c>
      <c r="AC15" s="11">
        <v>2.47E-2</v>
      </c>
      <c r="AD15" s="5">
        <v>10.53</v>
      </c>
      <c r="AE15" s="10">
        <v>0.64290000000000003</v>
      </c>
      <c r="AF15" s="11">
        <v>1.84E-2</v>
      </c>
      <c r="AG15" s="5">
        <v>114.95</v>
      </c>
      <c r="AH15" s="10">
        <v>0.67649999999999999</v>
      </c>
      <c r="AI15" s="11">
        <v>2.5999999999999999E-2</v>
      </c>
      <c r="AJ15" s="5">
        <v>-52</v>
      </c>
      <c r="AK15" s="10">
        <v>0.55000000000000004</v>
      </c>
      <c r="AL15" s="11">
        <v>3.5999999999999997E-2</v>
      </c>
      <c r="AM15" s="5">
        <v>65.67</v>
      </c>
      <c r="AN15" s="10">
        <v>0.73750000000000004</v>
      </c>
      <c r="AO15" s="11">
        <v>2.75E-2</v>
      </c>
      <c r="AP15" s="28">
        <v>-11.41</v>
      </c>
      <c r="AQ15" s="19">
        <v>0.71430000000000005</v>
      </c>
      <c r="AR15" s="20">
        <v>1.8800000000000001E-2</v>
      </c>
      <c r="AS15" s="28">
        <v>-14.73</v>
      </c>
      <c r="AT15" s="19">
        <v>0.67500000000000004</v>
      </c>
      <c r="AU15" s="20">
        <v>2.98E-2</v>
      </c>
      <c r="AV15" s="5">
        <v>16.03</v>
      </c>
      <c r="AW15" s="10">
        <v>0.61899999999999999</v>
      </c>
      <c r="AX15" s="11">
        <v>1.49E-2</v>
      </c>
      <c r="AY15" s="5">
        <v>59.6</v>
      </c>
      <c r="AZ15" s="10">
        <v>0.68179999999999996</v>
      </c>
      <c r="BA15" s="11">
        <v>1.3899999999999999E-2</v>
      </c>
      <c r="BB15" s="5">
        <v>162.31</v>
      </c>
      <c r="BC15" s="10">
        <v>0.8</v>
      </c>
      <c r="BD15" s="11">
        <v>1.4200000000000001E-2</v>
      </c>
      <c r="BE15" s="5">
        <v>-82.49</v>
      </c>
      <c r="BF15" s="10">
        <v>0.57889999999999997</v>
      </c>
      <c r="BG15" s="11">
        <v>4.1799999999999997E-2</v>
      </c>
      <c r="BH15" s="5">
        <v>1</v>
      </c>
      <c r="BI15" s="10">
        <v>0.68</v>
      </c>
      <c r="BJ15" s="11">
        <v>2.1000000000000001E-2</v>
      </c>
      <c r="BK15" s="5">
        <v>95.29</v>
      </c>
      <c r="BL15" s="10">
        <v>0.80430000000000001</v>
      </c>
      <c r="BM15" s="11">
        <v>1.4800000000000001E-2</v>
      </c>
      <c r="BN15" s="5">
        <v>-62.31</v>
      </c>
      <c r="BO15" s="10">
        <v>0.59319999999999995</v>
      </c>
      <c r="BP15" s="11">
        <v>2.92E-2</v>
      </c>
      <c r="BQ15" s="5">
        <v>-61.86</v>
      </c>
      <c r="BR15" s="10">
        <v>0.66710000000000003</v>
      </c>
      <c r="BS15" s="11">
        <v>3.7999999999999999E-2</v>
      </c>
      <c r="BT15" s="5">
        <v>244.47</v>
      </c>
      <c r="BU15" s="10">
        <v>0.86360000000000003</v>
      </c>
      <c r="BV15" s="35">
        <v>1.2500000000000001E-2</v>
      </c>
      <c r="BW15" s="38">
        <f t="shared" si="0"/>
        <v>486.72</v>
      </c>
      <c r="BX15" s="80" t="s">
        <v>43</v>
      </c>
      <c r="BY15" s="182"/>
      <c r="BZ15" s="58">
        <v>547.25</v>
      </c>
      <c r="CA15" s="59">
        <v>0.69</v>
      </c>
      <c r="CB15" s="60">
        <v>3.8699999999999998E-2</v>
      </c>
      <c r="CC15" s="28">
        <v>340.8</v>
      </c>
      <c r="CD15" s="19">
        <v>0.65210000000000001</v>
      </c>
      <c r="CE15" s="20">
        <v>8.8300000000000003E-2</v>
      </c>
      <c r="CF15" s="28"/>
      <c r="CG15" s="19"/>
      <c r="CH15" s="20"/>
      <c r="CI15" s="71"/>
      <c r="CJ15" s="178"/>
    </row>
    <row r="16" spans="1:88" x14ac:dyDescent="0.25">
      <c r="A16" s="201" t="s">
        <v>36</v>
      </c>
      <c r="B16" s="186" t="s">
        <v>0</v>
      </c>
      <c r="C16" s="5">
        <v>223.64</v>
      </c>
      <c r="D16" s="10">
        <v>0.9667</v>
      </c>
      <c r="E16" s="11">
        <v>7.7000000000000002E-3</v>
      </c>
      <c r="F16" s="5">
        <v>63.68</v>
      </c>
      <c r="G16" s="10">
        <v>0.92859999999999998</v>
      </c>
      <c r="H16" s="11">
        <v>6.0000000000000001E-3</v>
      </c>
      <c r="I16" s="5">
        <v>63.16</v>
      </c>
      <c r="J16" s="10">
        <v>0.82140000000000002</v>
      </c>
      <c r="K16" s="11">
        <v>1.2200000000000001E-2</v>
      </c>
      <c r="L16" s="5">
        <v>4.26</v>
      </c>
      <c r="M16" s="10">
        <v>0.52380000000000004</v>
      </c>
      <c r="N16" s="11">
        <v>1.34E-2</v>
      </c>
      <c r="O16" s="5">
        <v>-47.46</v>
      </c>
      <c r="P16" s="10">
        <v>0.55000000000000004</v>
      </c>
      <c r="Q16" s="11">
        <v>3.1800000000000002E-2</v>
      </c>
      <c r="R16" s="5">
        <v>-12.72</v>
      </c>
      <c r="S16" s="10">
        <v>0.69569999999999999</v>
      </c>
      <c r="T16" s="11">
        <v>1.49E-2</v>
      </c>
      <c r="U16" s="5">
        <v>-0.34</v>
      </c>
      <c r="V16" s="10">
        <v>0.54549999999999998</v>
      </c>
      <c r="W16" s="11">
        <v>1.23E-2</v>
      </c>
      <c r="X16" s="5">
        <v>224.41</v>
      </c>
      <c r="Y16" s="10">
        <v>0.88890000000000002</v>
      </c>
      <c r="Z16" s="11">
        <v>1.6299999999999999E-2</v>
      </c>
      <c r="AA16" s="5">
        <v>6.44</v>
      </c>
      <c r="AB16" s="10">
        <v>0.71430000000000005</v>
      </c>
      <c r="AC16" s="11">
        <v>1.4200000000000001E-2</v>
      </c>
      <c r="AD16" s="5">
        <v>108.25</v>
      </c>
      <c r="AE16" s="10">
        <v>0.69230000000000003</v>
      </c>
      <c r="AF16" s="11">
        <v>1.0699999999999999E-2</v>
      </c>
      <c r="AG16" s="5">
        <v>-52.95</v>
      </c>
      <c r="AH16" s="10">
        <v>0.42859999999999998</v>
      </c>
      <c r="AI16" s="11">
        <v>2.7900000000000001E-2</v>
      </c>
      <c r="AJ16" s="5">
        <v>105.95</v>
      </c>
      <c r="AK16" s="10">
        <v>0.92310000000000003</v>
      </c>
      <c r="AL16" s="11">
        <v>3.8E-3</v>
      </c>
      <c r="AM16" s="5">
        <v>-33.82</v>
      </c>
      <c r="AN16" s="10">
        <v>0.60870000000000002</v>
      </c>
      <c r="AO16" s="11">
        <v>1.4800000000000001E-2</v>
      </c>
      <c r="AP16" s="5">
        <v>115.64</v>
      </c>
      <c r="AQ16" s="10">
        <v>0.85</v>
      </c>
      <c r="AR16" s="11">
        <v>1.78E-2</v>
      </c>
      <c r="AS16" s="5">
        <v>73.8</v>
      </c>
      <c r="AT16" s="10">
        <v>0.86960000000000004</v>
      </c>
      <c r="AU16" s="11">
        <v>1.18E-2</v>
      </c>
      <c r="AV16" s="5">
        <v>29.87</v>
      </c>
      <c r="AW16" s="10">
        <v>0.75</v>
      </c>
      <c r="AX16" s="11">
        <v>1.15E-2</v>
      </c>
      <c r="AY16" s="5">
        <v>3.2</v>
      </c>
      <c r="AZ16" s="10">
        <v>0.71430000000000005</v>
      </c>
      <c r="BA16" s="11">
        <v>1.5699999999999999E-2</v>
      </c>
      <c r="BB16" s="5">
        <v>19.25</v>
      </c>
      <c r="BC16" s="10">
        <v>0.63160000000000005</v>
      </c>
      <c r="BD16" s="11">
        <v>1.7399999999999999E-2</v>
      </c>
      <c r="BE16" s="5">
        <v>-22.22</v>
      </c>
      <c r="BF16" s="10">
        <v>0.59260000000000002</v>
      </c>
      <c r="BG16" s="11">
        <v>2.3400000000000001E-2</v>
      </c>
      <c r="BH16" s="5">
        <v>-85.32</v>
      </c>
      <c r="BI16" s="10">
        <v>0.54169999999999996</v>
      </c>
      <c r="BJ16" s="11">
        <v>2.8299999999999999E-2</v>
      </c>
      <c r="BK16" s="5">
        <v>-71.77</v>
      </c>
      <c r="BL16" s="10">
        <v>0.5</v>
      </c>
      <c r="BM16" s="11">
        <v>2.1000000000000001E-2</v>
      </c>
      <c r="BN16" s="5">
        <v>189.89</v>
      </c>
      <c r="BO16" s="10">
        <v>0.80649999999999999</v>
      </c>
      <c r="BP16" s="11">
        <v>1.95E-2</v>
      </c>
      <c r="BQ16" s="5">
        <v>35.29</v>
      </c>
      <c r="BR16" s="10">
        <v>0.70830000000000004</v>
      </c>
      <c r="BS16" s="11">
        <v>1.2699999999999999E-2</v>
      </c>
      <c r="BT16" s="5">
        <v>11.52</v>
      </c>
      <c r="BU16" s="10">
        <v>0.66669999999999996</v>
      </c>
      <c r="BV16" s="35">
        <v>1.66E-2</v>
      </c>
      <c r="BW16" s="38">
        <f t="shared" si="0"/>
        <v>951.65</v>
      </c>
      <c r="BX16" s="80" t="s">
        <v>33</v>
      </c>
      <c r="BY16" s="182"/>
      <c r="BZ16" s="5">
        <v>326.37</v>
      </c>
      <c r="CA16" s="10">
        <v>0.70979999999999999</v>
      </c>
      <c r="CB16" s="11">
        <v>8.3699999999999997E-2</v>
      </c>
      <c r="CC16" s="58">
        <v>490.26</v>
      </c>
      <c r="CD16" s="59">
        <v>0.69869999999999999</v>
      </c>
      <c r="CE16" s="60">
        <v>5.3499999999999999E-2</v>
      </c>
      <c r="CF16" s="28">
        <v>291.7</v>
      </c>
      <c r="CG16" s="19">
        <v>0.65200000000000002</v>
      </c>
      <c r="CH16" s="20">
        <v>4.7300000000000002E-2</v>
      </c>
      <c r="CI16" s="71"/>
      <c r="CJ16" s="179"/>
    </row>
    <row r="17" spans="1:88" ht="15.75" thickBot="1" x14ac:dyDescent="0.3">
      <c r="A17" s="201" t="s">
        <v>46</v>
      </c>
      <c r="B17" s="187" t="s">
        <v>45</v>
      </c>
      <c r="C17" s="30">
        <v>3.04</v>
      </c>
      <c r="D17" s="31">
        <v>0.58330000000000004</v>
      </c>
      <c r="E17" s="32">
        <v>1.5299999999999999E-2</v>
      </c>
      <c r="F17" s="30">
        <v>105.35</v>
      </c>
      <c r="G17" s="31">
        <v>0.75</v>
      </c>
      <c r="H17" s="32">
        <v>1.46E-2</v>
      </c>
      <c r="I17" s="30">
        <v>-24.89</v>
      </c>
      <c r="J17" s="31">
        <v>0.68179999999999996</v>
      </c>
      <c r="K17" s="32">
        <v>1.3299999999999999E-2</v>
      </c>
      <c r="L17" s="30">
        <v>-80.400000000000006</v>
      </c>
      <c r="M17" s="31">
        <v>0.57140000000000002</v>
      </c>
      <c r="N17" s="32">
        <v>2.7E-2</v>
      </c>
      <c r="O17" s="30">
        <v>76.5</v>
      </c>
      <c r="P17" s="31">
        <v>0.8</v>
      </c>
      <c r="Q17" s="32">
        <v>1.6199999999999999E-2</v>
      </c>
      <c r="R17" s="30">
        <v>177.46</v>
      </c>
      <c r="S17" s="31">
        <v>0.875</v>
      </c>
      <c r="T17" s="32">
        <v>4.7999999999999996E-3</v>
      </c>
      <c r="U17" s="30">
        <v>-177.64</v>
      </c>
      <c r="V17" s="31">
        <v>0.4</v>
      </c>
      <c r="W17" s="32">
        <v>5.0299999999999997E-2</v>
      </c>
      <c r="X17" s="30">
        <v>95.88</v>
      </c>
      <c r="Y17" s="31">
        <v>0.6452</v>
      </c>
      <c r="Z17" s="32">
        <v>2.69E-2</v>
      </c>
      <c r="AA17" s="30">
        <v>52.9</v>
      </c>
      <c r="AB17" s="31">
        <v>0.85709999999999997</v>
      </c>
      <c r="AC17" s="32">
        <v>1.5599999999999999E-2</v>
      </c>
      <c r="AD17" s="30">
        <v>-97.5</v>
      </c>
      <c r="AE17" s="31">
        <v>0.52380000000000004</v>
      </c>
      <c r="AF17" s="32">
        <v>3.3300000000000003E-2</v>
      </c>
      <c r="AG17" s="30">
        <v>-114.76</v>
      </c>
      <c r="AH17" s="31">
        <v>0.52</v>
      </c>
      <c r="AI17" s="32">
        <v>3.7100000000000001E-2</v>
      </c>
      <c r="AJ17" s="30">
        <v>141.11000000000001</v>
      </c>
      <c r="AK17" s="31">
        <v>0.875</v>
      </c>
      <c r="AL17" s="32">
        <v>1.5699999999999999E-2</v>
      </c>
      <c r="AM17" s="30">
        <v>-27.66</v>
      </c>
      <c r="AN17" s="31">
        <v>0.69230000000000003</v>
      </c>
      <c r="AO17" s="32">
        <v>1.0800000000000001E-2</v>
      </c>
      <c r="AP17" s="30">
        <v>96.35</v>
      </c>
      <c r="AQ17" s="31">
        <v>0.8</v>
      </c>
      <c r="AR17" s="32">
        <v>2.29E-2</v>
      </c>
      <c r="AS17" s="30">
        <v>117.71</v>
      </c>
      <c r="AT17" s="31">
        <v>0.71430000000000005</v>
      </c>
      <c r="AU17" s="32">
        <v>1.2999999999999999E-2</v>
      </c>
      <c r="AV17" s="30">
        <v>79.7</v>
      </c>
      <c r="AW17" s="31">
        <v>0.73680000000000001</v>
      </c>
      <c r="AX17" s="32">
        <v>2.0199999999999999E-2</v>
      </c>
      <c r="AY17" s="30">
        <v>232.2</v>
      </c>
      <c r="AZ17" s="31">
        <v>0.91669999999999996</v>
      </c>
      <c r="BA17" s="32">
        <v>1.7399999999999999E-2</v>
      </c>
      <c r="BB17" s="30">
        <v>63.6</v>
      </c>
      <c r="BC17" s="31">
        <v>0.9375</v>
      </c>
      <c r="BD17" s="32">
        <v>1.41E-2</v>
      </c>
      <c r="BE17" s="30">
        <v>42.95</v>
      </c>
      <c r="BF17" s="31">
        <v>0.8</v>
      </c>
      <c r="BG17" s="32">
        <v>1.95E-2</v>
      </c>
      <c r="BH17" s="30">
        <v>152.04</v>
      </c>
      <c r="BI17" s="31">
        <v>0.95450000000000002</v>
      </c>
      <c r="BJ17" s="32">
        <v>7.0000000000000001E-3</v>
      </c>
      <c r="BK17" s="30">
        <v>-33.68</v>
      </c>
      <c r="BL17" s="31">
        <v>0.62070000000000003</v>
      </c>
      <c r="BM17" s="32">
        <v>2.69E-2</v>
      </c>
      <c r="BN17" s="30">
        <v>76.3</v>
      </c>
      <c r="BO17" s="31">
        <v>0.66669999999999996</v>
      </c>
      <c r="BP17" s="32">
        <v>1.5800000000000002E-2</v>
      </c>
      <c r="BQ17" s="30">
        <v>-67.86</v>
      </c>
      <c r="BR17" s="31">
        <v>0.59460000000000002</v>
      </c>
      <c r="BS17" s="32">
        <v>3.4700000000000002E-2</v>
      </c>
      <c r="BT17" s="30">
        <v>260.5</v>
      </c>
      <c r="BU17" s="31">
        <v>0.75</v>
      </c>
      <c r="BV17" s="37">
        <v>2.5100000000000001E-2</v>
      </c>
      <c r="BW17" s="38">
        <f t="shared" si="0"/>
        <v>1149.1999999999998</v>
      </c>
      <c r="BX17" s="81" t="s">
        <v>33</v>
      </c>
      <c r="BY17" s="182"/>
      <c r="BZ17" s="28">
        <v>417.23</v>
      </c>
      <c r="CA17" s="19">
        <v>0.69669999999999999</v>
      </c>
      <c r="CB17" s="20">
        <v>7.1599999999999997E-2</v>
      </c>
      <c r="CC17" s="58">
        <v>958.57</v>
      </c>
      <c r="CD17" s="59">
        <v>0.73160000000000003</v>
      </c>
      <c r="CE17" s="60">
        <v>5.7500000000000002E-2</v>
      </c>
      <c r="CF17" s="28">
        <v>592.02</v>
      </c>
      <c r="CG17" s="19">
        <v>0.66500000000000004</v>
      </c>
      <c r="CH17" s="20">
        <v>3.1300000000000001E-2</v>
      </c>
      <c r="CI17" s="71"/>
      <c r="CJ17" s="178"/>
    </row>
    <row r="18" spans="1:88" ht="15.75" thickBot="1" x14ac:dyDescent="0.3">
      <c r="A18" s="200"/>
      <c r="B18" s="188"/>
      <c r="C18" s="77">
        <f>SUM(C6:C17)</f>
        <v>-35.359999999999978</v>
      </c>
      <c r="D18" s="110"/>
      <c r="E18" s="110">
        <f t="shared" ref="E18:F18" si="1">SUM(E6:E17)</f>
        <v>0.33169999999999999</v>
      </c>
      <c r="F18" s="77">
        <f t="shared" si="1"/>
        <v>222.95999999999998</v>
      </c>
      <c r="G18" s="110"/>
      <c r="H18" s="110">
        <f t="shared" ref="H18:I18" si="2">SUM(H6:H17)</f>
        <v>0.24690000000000001</v>
      </c>
      <c r="I18" s="77">
        <f t="shared" si="2"/>
        <v>55.540000000000006</v>
      </c>
      <c r="J18" s="110"/>
      <c r="K18" s="110">
        <f t="shared" ref="K18:L18" si="3">SUM(K6:K17)</f>
        <v>0.17929999999999999</v>
      </c>
      <c r="L18" s="77">
        <f t="shared" si="3"/>
        <v>102.94999999999999</v>
      </c>
      <c r="M18" s="110"/>
      <c r="N18" s="110">
        <f t="shared" ref="N18" si="4">SUM(N6:N17)</f>
        <v>0.18580000000000002</v>
      </c>
      <c r="O18" s="77">
        <f>SUM(O6:O17)</f>
        <v>163.51000000000002</v>
      </c>
      <c r="P18" s="110"/>
      <c r="Q18" s="110">
        <f>SUM(Q6:Q17)</f>
        <v>0.21989999999999998</v>
      </c>
      <c r="R18" s="77">
        <f>SUM(R6:R17)</f>
        <v>159.5</v>
      </c>
      <c r="S18" s="110"/>
      <c r="T18" s="110">
        <f>SUM(T6:T17)</f>
        <v>0.20599999999999999</v>
      </c>
      <c r="U18" s="77">
        <f>SUM(U6:U17)</f>
        <v>14.930000000000035</v>
      </c>
      <c r="V18" s="110"/>
      <c r="W18" s="110">
        <f>SUM(W6:W17)</f>
        <v>0.28850000000000003</v>
      </c>
      <c r="X18" s="77">
        <f>SUM(X6:X17)</f>
        <v>219.61000000000007</v>
      </c>
      <c r="Y18" s="110"/>
      <c r="Z18" s="110">
        <f>SUM(Z6:Z17)</f>
        <v>0.27400000000000002</v>
      </c>
      <c r="AA18" s="77">
        <f>SUM(AA6:AA17)</f>
        <v>-165.98999999999998</v>
      </c>
      <c r="AB18" s="110"/>
      <c r="AC18" s="110">
        <f>SUM(AC6:AC17)</f>
        <v>0.29050000000000004</v>
      </c>
      <c r="AD18" s="77">
        <f>SUM(AD6:AD17)</f>
        <v>-373.48</v>
      </c>
      <c r="AE18" s="110"/>
      <c r="AF18" s="110">
        <f>SUM(AF6:AF17)</f>
        <v>0.28200000000000003</v>
      </c>
      <c r="AG18" s="77">
        <f t="shared" ref="AG18" si="5">SUM(AG6:AG17)</f>
        <v>228.14000000000004</v>
      </c>
      <c r="AH18" s="110"/>
      <c r="AI18" s="110">
        <f t="shared" ref="AI18:AJ18" si="6">SUM(AI6:AI17)</f>
        <v>0.33860000000000001</v>
      </c>
      <c r="AJ18" s="77">
        <f t="shared" si="6"/>
        <v>509.8</v>
      </c>
      <c r="AK18" s="110"/>
      <c r="AL18" s="110">
        <f t="shared" ref="AL18:AM18" si="7">SUM(AL6:AL17)</f>
        <v>0.25030000000000002</v>
      </c>
      <c r="AM18" s="77">
        <f t="shared" si="7"/>
        <v>809.93</v>
      </c>
      <c r="AN18" s="110"/>
      <c r="AO18" s="110">
        <f t="shared" ref="AO18:AP18" si="8">SUM(AO6:AO17)</f>
        <v>0.24140000000000003</v>
      </c>
      <c r="AP18" s="77">
        <f t="shared" si="8"/>
        <v>327.52</v>
      </c>
      <c r="AQ18" s="110"/>
      <c r="AR18" s="110">
        <f t="shared" ref="AR18:AS18" si="9">SUM(AR6:AR17)</f>
        <v>0.30169999999999997</v>
      </c>
      <c r="AS18" s="77">
        <f t="shared" si="9"/>
        <v>683.63000000000011</v>
      </c>
      <c r="AT18" s="110"/>
      <c r="AU18" s="110">
        <f t="shared" ref="AU18:AV18" si="10">SUM(AU6:AU17)</f>
        <v>0.25900000000000001</v>
      </c>
      <c r="AV18" s="77">
        <f t="shared" si="10"/>
        <v>781.99</v>
      </c>
      <c r="AW18" s="110"/>
      <c r="AX18" s="110">
        <f t="shared" ref="AX18:AY18" si="11">SUM(AX6:AX17)</f>
        <v>0.24030000000000004</v>
      </c>
      <c r="AY18" s="77">
        <f t="shared" si="11"/>
        <v>1266.6599999999999</v>
      </c>
      <c r="AZ18" s="110"/>
      <c r="BA18" s="110">
        <f t="shared" ref="BA18:BB18" si="12">SUM(BA6:BA17)</f>
        <v>0.19719999999999999</v>
      </c>
      <c r="BB18" s="77">
        <f t="shared" si="12"/>
        <v>630.00000000000011</v>
      </c>
      <c r="BC18" s="110"/>
      <c r="BD18" s="110">
        <f t="shared" ref="BD18:BE18" si="13">SUM(BD6:BD17)</f>
        <v>0.28220000000000001</v>
      </c>
      <c r="BE18" s="77">
        <f t="shared" si="13"/>
        <v>431.95</v>
      </c>
      <c r="BF18" s="110"/>
      <c r="BG18" s="110">
        <f t="shared" ref="BG18:BH18" si="14">SUM(BG6:BG17)</f>
        <v>0.28170000000000001</v>
      </c>
      <c r="BH18" s="77">
        <f t="shared" si="14"/>
        <v>1442.69</v>
      </c>
      <c r="BI18" s="110"/>
      <c r="BJ18" s="110">
        <f t="shared" ref="BJ18:BK18" si="15">SUM(BJ6:BJ17)</f>
        <v>0.21610000000000001</v>
      </c>
      <c r="BK18" s="77">
        <f t="shared" si="15"/>
        <v>497.8</v>
      </c>
      <c r="BL18" s="110"/>
      <c r="BM18" s="110">
        <f t="shared" ref="BM18:BN18" si="16">SUM(BM6:BM17)</f>
        <v>0.23700000000000002</v>
      </c>
      <c r="BN18" s="77">
        <f t="shared" si="16"/>
        <v>-260.24000000000007</v>
      </c>
      <c r="BO18" s="110"/>
      <c r="BP18" s="110">
        <f t="shared" ref="BP18" si="17">SUM(BP6:BP17)</f>
        <v>0.35420000000000001</v>
      </c>
      <c r="BQ18" s="77">
        <f>SUM(BQ6:BQ17)</f>
        <v>730.74</v>
      </c>
      <c r="BR18" s="110"/>
      <c r="BS18" s="110">
        <f t="shared" ref="BS18" si="18">SUM(BS6:BS17)</f>
        <v>0.2596</v>
      </c>
      <c r="BT18" s="77">
        <f>SUM(BT6:BT17)</f>
        <v>1155.07</v>
      </c>
      <c r="BU18" s="110"/>
      <c r="BV18" s="110">
        <f t="shared" ref="BV18" si="19">SUM(BV6:BV17)</f>
        <v>0.19290000000000002</v>
      </c>
      <c r="BW18" s="97">
        <f>SUM(BW6:BW17)</f>
        <v>9599.8499999999985</v>
      </c>
      <c r="BX18" s="4"/>
      <c r="BY18" s="183"/>
      <c r="BZ18" s="89"/>
      <c r="CA18" s="90"/>
      <c r="CB18" s="91"/>
      <c r="CC18" s="63"/>
      <c r="CD18" s="64"/>
      <c r="CE18" s="65"/>
      <c r="CF18" s="63"/>
      <c r="CG18" s="64"/>
      <c r="CH18" s="65"/>
      <c r="CI18" s="64"/>
      <c r="CJ18" s="178"/>
    </row>
    <row r="19" spans="1:88" ht="15.75" thickBot="1" x14ac:dyDescent="0.3">
      <c r="A19" s="200"/>
      <c r="B19" s="189"/>
      <c r="C19" s="115">
        <f>5000+C18</f>
        <v>4964.6400000000003</v>
      </c>
      <c r="D19" s="116"/>
      <c r="E19" s="116"/>
      <c r="F19" s="115">
        <f>C19+F18</f>
        <v>5187.6000000000004</v>
      </c>
      <c r="G19" s="116"/>
      <c r="H19" s="116"/>
      <c r="I19" s="115">
        <f>F19+I18</f>
        <v>5243.14</v>
      </c>
      <c r="J19" s="116"/>
      <c r="K19" s="116"/>
      <c r="L19" s="115">
        <f>I19+L18</f>
        <v>5346.09</v>
      </c>
      <c r="M19" s="116"/>
      <c r="N19" s="116"/>
      <c r="O19" s="115">
        <f>L19+O18</f>
        <v>5509.6</v>
      </c>
      <c r="P19" s="116"/>
      <c r="Q19" s="116"/>
      <c r="R19" s="115">
        <f>O19+R18</f>
        <v>5669.1</v>
      </c>
      <c r="S19" s="116"/>
      <c r="T19" s="116"/>
      <c r="U19" s="115">
        <f t="shared" ref="U19" si="20">R19+U18</f>
        <v>5684.0300000000007</v>
      </c>
      <c r="V19" s="116"/>
      <c r="W19" s="116"/>
      <c r="X19" s="115">
        <f>U19+X18</f>
        <v>5903.64</v>
      </c>
      <c r="Y19" s="116"/>
      <c r="Z19" s="116"/>
      <c r="AA19" s="115">
        <f>X19+AA18</f>
        <v>5737.6500000000005</v>
      </c>
      <c r="AB19" s="116"/>
      <c r="AC19" s="116"/>
      <c r="AD19" s="115">
        <f>AA19+AD18</f>
        <v>5364.17</v>
      </c>
      <c r="AE19" s="116"/>
      <c r="AF19" s="116"/>
      <c r="AG19" s="115">
        <f>AD19+AG18</f>
        <v>5592.31</v>
      </c>
      <c r="AH19" s="116"/>
      <c r="AI19" s="116"/>
      <c r="AJ19" s="115">
        <f t="shared" ref="AJ19" si="21">AG19+AJ18</f>
        <v>6102.1100000000006</v>
      </c>
      <c r="AK19" s="116"/>
      <c r="AL19" s="116"/>
      <c r="AM19" s="115">
        <f>AJ19+AM18</f>
        <v>6912.0400000000009</v>
      </c>
      <c r="AN19" s="116"/>
      <c r="AO19" s="116"/>
      <c r="AP19" s="115">
        <f>AM19+AP18</f>
        <v>7239.5600000000013</v>
      </c>
      <c r="AQ19" s="116"/>
      <c r="AR19" s="116"/>
      <c r="AS19" s="115">
        <f>AP19+AS18</f>
        <v>7923.1900000000014</v>
      </c>
      <c r="AT19" s="116"/>
      <c r="AU19" s="116"/>
      <c r="AV19" s="115">
        <f>AS19+AV18</f>
        <v>8705.1800000000021</v>
      </c>
      <c r="AW19" s="116"/>
      <c r="AX19" s="116"/>
      <c r="AY19" s="115">
        <f>AV19+AY18</f>
        <v>9971.840000000002</v>
      </c>
      <c r="AZ19" s="116"/>
      <c r="BA19" s="116"/>
      <c r="BB19" s="115">
        <f>AY19+BB18</f>
        <v>10601.840000000002</v>
      </c>
      <c r="BC19" s="116"/>
      <c r="BD19" s="116"/>
      <c r="BE19" s="115">
        <f>BB19+BE18</f>
        <v>11033.790000000003</v>
      </c>
      <c r="BF19" s="116"/>
      <c r="BG19" s="116"/>
      <c r="BH19" s="115">
        <f>BE19+BH18</f>
        <v>12476.480000000003</v>
      </c>
      <c r="BI19" s="116"/>
      <c r="BJ19" s="116"/>
      <c r="BK19" s="115">
        <f>BH19+BK18</f>
        <v>12974.280000000002</v>
      </c>
      <c r="BL19" s="116"/>
      <c r="BM19" s="116"/>
      <c r="BN19" s="115">
        <f t="shared" ref="BN19" si="22">BK19+BN18</f>
        <v>12714.040000000003</v>
      </c>
      <c r="BO19" s="116"/>
      <c r="BP19" s="116"/>
      <c r="BQ19" s="115">
        <f>BN19+BQ18</f>
        <v>13444.780000000002</v>
      </c>
      <c r="BR19" s="116"/>
      <c r="BS19" s="116"/>
      <c r="BT19" s="115">
        <f>BQ19+BT18</f>
        <v>14599.850000000002</v>
      </c>
      <c r="BU19" s="115"/>
      <c r="BV19" s="115"/>
      <c r="BW19" s="97"/>
      <c r="BX19" s="4"/>
      <c r="BY19" s="183"/>
      <c r="BZ19" s="89"/>
      <c r="CA19" s="90"/>
      <c r="CB19" s="91"/>
      <c r="CC19" s="63"/>
      <c r="CD19" s="64"/>
      <c r="CE19" s="65"/>
      <c r="CF19" s="63"/>
      <c r="CG19" s="64"/>
      <c r="CH19" s="65"/>
      <c r="CI19" s="64"/>
      <c r="CJ19" s="178"/>
    </row>
    <row r="20" spans="1:88" ht="15.75" thickBot="1" x14ac:dyDescent="0.3">
      <c r="A20" s="203"/>
      <c r="B20" s="190"/>
      <c r="C20" s="98">
        <f t="shared" ref="C20" si="23">C18/5000</f>
        <v>-7.0719999999999958E-3</v>
      </c>
      <c r="D20" s="12"/>
      <c r="E20" s="13"/>
      <c r="F20" s="98">
        <f t="shared" ref="F20" si="24">F18/5000</f>
        <v>4.4591999999999993E-2</v>
      </c>
      <c r="G20" s="12"/>
      <c r="H20" s="13"/>
      <c r="I20" s="98">
        <f t="shared" ref="I20" si="25">I18/5000</f>
        <v>1.1108000000000002E-2</v>
      </c>
      <c r="J20" s="12"/>
      <c r="K20" s="13"/>
      <c r="L20" s="98">
        <f t="shared" ref="L20" si="26">L18/5000</f>
        <v>2.0589999999999997E-2</v>
      </c>
      <c r="M20" s="12"/>
      <c r="N20" s="13"/>
      <c r="O20" s="98">
        <f>O18/5000</f>
        <v>3.2702000000000002E-2</v>
      </c>
      <c r="P20" s="12"/>
      <c r="Q20" s="13"/>
      <c r="R20" s="98">
        <f>R18/5000</f>
        <v>3.1899999999999998E-2</v>
      </c>
      <c r="S20" s="12"/>
      <c r="T20" s="13"/>
      <c r="U20" s="98">
        <f>U18/5000</f>
        <v>2.9860000000000069E-3</v>
      </c>
      <c r="V20" s="12"/>
      <c r="W20" s="13"/>
      <c r="X20" s="98">
        <f>X18/5000</f>
        <v>4.3922000000000017E-2</v>
      </c>
      <c r="Y20" s="12"/>
      <c r="Z20" s="13"/>
      <c r="AA20" s="98">
        <f>AA18/5000</f>
        <v>-3.3197999999999998E-2</v>
      </c>
      <c r="AB20" s="12"/>
      <c r="AC20" s="13"/>
      <c r="AD20" s="98">
        <f>AD18/5000</f>
        <v>-7.4695999999999999E-2</v>
      </c>
      <c r="AE20" s="12"/>
      <c r="AF20" s="13"/>
      <c r="AG20" s="98">
        <f>AG18/5000</f>
        <v>4.5628000000000009E-2</v>
      </c>
      <c r="AH20" s="12"/>
      <c r="AI20" s="13"/>
      <c r="AJ20" s="98">
        <f>AJ18/5000</f>
        <v>0.10196000000000001</v>
      </c>
      <c r="AK20" s="12"/>
      <c r="AL20" s="13"/>
      <c r="AM20" s="98">
        <f>AM18/5000</f>
        <v>0.16198599999999999</v>
      </c>
      <c r="AN20" s="12"/>
      <c r="AO20" s="13"/>
      <c r="AP20" s="98">
        <f>AP18/5000</f>
        <v>6.5503999999999993E-2</v>
      </c>
      <c r="AQ20" s="12"/>
      <c r="AR20" s="13"/>
      <c r="AS20" s="98">
        <f>AS18/5000</f>
        <v>0.13672600000000001</v>
      </c>
      <c r="AT20" s="12"/>
      <c r="AU20" s="13"/>
      <c r="AV20" s="98">
        <f>AV18/5000</f>
        <v>0.15639800000000001</v>
      </c>
      <c r="AW20" s="12"/>
      <c r="AX20" s="13"/>
      <c r="AY20" s="98">
        <f>AY18/5000</f>
        <v>0.25333199999999995</v>
      </c>
      <c r="AZ20" s="12"/>
      <c r="BA20" s="13"/>
      <c r="BB20" s="98">
        <f>BB18/5000</f>
        <v>0.12600000000000003</v>
      </c>
      <c r="BC20" s="12"/>
      <c r="BD20" s="13"/>
      <c r="BE20" s="98">
        <f>BE18/5000</f>
        <v>8.6389999999999995E-2</v>
      </c>
      <c r="BF20" s="12"/>
      <c r="BG20" s="13"/>
      <c r="BH20" s="98">
        <f>BH18/5000</f>
        <v>0.28853800000000002</v>
      </c>
      <c r="BI20" s="12"/>
      <c r="BJ20" s="13"/>
      <c r="BK20" s="98">
        <f>BK18/5000</f>
        <v>9.9559999999999996E-2</v>
      </c>
      <c r="BL20" s="12"/>
      <c r="BM20" s="13"/>
      <c r="BN20" s="98">
        <f>BN18/5000</f>
        <v>-5.2048000000000011E-2</v>
      </c>
      <c r="BO20" s="12"/>
      <c r="BP20" s="13"/>
      <c r="BQ20" s="98">
        <f>BQ18/5000</f>
        <v>0.146148</v>
      </c>
      <c r="BR20" s="12"/>
      <c r="BS20" s="13"/>
      <c r="BT20" s="98">
        <f>BT18/5000</f>
        <v>0.231014</v>
      </c>
      <c r="BU20" s="12"/>
      <c r="BV20" s="13"/>
      <c r="BW20" s="99">
        <f>BW18/5000</f>
        <v>1.9199699999999997</v>
      </c>
      <c r="BX20" s="13"/>
      <c r="BY20" s="182"/>
      <c r="BZ20" s="63"/>
      <c r="CA20" s="64"/>
      <c r="CB20" s="65"/>
      <c r="CC20" s="89"/>
      <c r="CD20" s="64"/>
      <c r="CE20" s="65"/>
      <c r="CF20" s="63"/>
      <c r="CG20" s="64"/>
      <c r="CH20" s="65"/>
      <c r="CI20" s="64"/>
      <c r="CJ20" s="178"/>
    </row>
    <row r="21" spans="1:88" ht="15.75" thickBot="1" x14ac:dyDescent="0.3">
      <c r="A21" s="164"/>
      <c r="B21" s="165"/>
      <c r="C21" s="165"/>
      <c r="D21" s="165"/>
      <c r="E21" s="165"/>
      <c r="F21" s="165"/>
      <c r="G21" s="165"/>
      <c r="H21" s="165"/>
      <c r="I21" s="165"/>
      <c r="J21" s="165"/>
      <c r="K21" s="165"/>
      <c r="L21" s="165"/>
      <c r="M21" s="165"/>
      <c r="N21" s="165"/>
      <c r="O21" s="165"/>
      <c r="P21" s="165"/>
      <c r="Q21" s="165"/>
      <c r="R21" s="165"/>
      <c r="S21" s="165"/>
      <c r="T21" s="165"/>
      <c r="U21" s="165"/>
      <c r="V21" s="165"/>
      <c r="W21" s="165"/>
      <c r="X21" s="165"/>
      <c r="Y21" s="165"/>
      <c r="Z21" s="165"/>
      <c r="AA21" s="165"/>
      <c r="AB21" s="165"/>
      <c r="AC21" s="165"/>
      <c r="AD21" s="165"/>
      <c r="AE21" s="165"/>
      <c r="AF21" s="165"/>
      <c r="AG21" s="165"/>
      <c r="AH21" s="165"/>
      <c r="AI21" s="165"/>
      <c r="AJ21" s="165"/>
      <c r="AK21" s="165"/>
      <c r="AL21" s="165"/>
      <c r="AM21" s="165"/>
      <c r="AN21" s="165"/>
      <c r="AO21" s="165"/>
      <c r="AP21" s="165"/>
      <c r="AQ21" s="165"/>
      <c r="AR21" s="165"/>
      <c r="AS21" s="165"/>
      <c r="AT21" s="165"/>
      <c r="AU21" s="165"/>
      <c r="AV21" s="165"/>
      <c r="AW21" s="165"/>
      <c r="AX21" s="165"/>
      <c r="AY21" s="165"/>
      <c r="AZ21" s="165"/>
      <c r="BA21" s="165"/>
      <c r="BB21" s="165"/>
      <c r="BC21" s="165"/>
      <c r="BD21" s="165"/>
      <c r="BE21" s="165"/>
      <c r="BF21" s="165"/>
      <c r="BG21" s="165"/>
      <c r="BH21" s="165"/>
      <c r="BI21" s="165"/>
      <c r="BJ21" s="165"/>
      <c r="BK21" s="165"/>
      <c r="BL21" s="165"/>
      <c r="BM21" s="165"/>
      <c r="BN21" s="165"/>
      <c r="BO21" s="165"/>
      <c r="BP21" s="165"/>
      <c r="BQ21" s="165"/>
      <c r="BR21" s="166"/>
      <c r="BS21" s="166"/>
      <c r="BT21" s="165"/>
      <c r="BU21" s="167"/>
      <c r="BV21" s="167"/>
      <c r="BW21" s="168"/>
      <c r="BX21" s="167"/>
      <c r="BY21" s="167"/>
      <c r="BZ21" s="169" t="s">
        <v>70</v>
      </c>
      <c r="CA21" s="170"/>
      <c r="CB21" s="170"/>
      <c r="CC21" s="171">
        <f>CC17+CF16+BZ15+CC14+BZ13+CC12+CF11+CC10+CF9+BZ8+CC7+CC6</f>
        <v>7531.8500000000013</v>
      </c>
      <c r="CD21" s="172" t="s">
        <v>62</v>
      </c>
      <c r="CE21" s="173"/>
      <c r="CF21" s="174"/>
      <c r="CG21" s="175">
        <f>CC21/5000/15</f>
        <v>0.10042466666666668</v>
      </c>
      <c r="CH21" s="176"/>
      <c r="CI21" s="167"/>
      <c r="CJ21" s="168"/>
    </row>
    <row r="22" spans="1:88" s="21" customFormat="1" ht="15.75" hidden="1" thickBot="1" x14ac:dyDescent="0.3">
      <c r="A22" s="74"/>
      <c r="B22" s="94"/>
      <c r="C22" s="94"/>
      <c r="D22" s="94"/>
      <c r="E22" s="94"/>
      <c r="F22" s="94"/>
      <c r="G22" s="94"/>
      <c r="H22" s="94"/>
      <c r="I22" s="94"/>
      <c r="J22" s="94"/>
      <c r="K22" s="94"/>
      <c r="L22" s="94"/>
      <c r="M22" s="94"/>
      <c r="N22" s="94"/>
      <c r="O22" s="94"/>
      <c r="P22" s="94"/>
      <c r="Q22" s="94"/>
      <c r="R22" s="94"/>
      <c r="S22" s="94"/>
      <c r="T22" s="94"/>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c r="BB22" s="94"/>
      <c r="BC22" s="94"/>
      <c r="BD22" s="94"/>
      <c r="BE22" s="94"/>
      <c r="BF22" s="94"/>
      <c r="BG22" s="94"/>
      <c r="BH22" s="94"/>
      <c r="BI22" s="94"/>
      <c r="BJ22" s="94"/>
      <c r="BK22" s="94"/>
      <c r="BL22" s="94"/>
      <c r="BM22" s="94"/>
      <c r="BN22" s="94"/>
      <c r="BO22" s="94"/>
      <c r="BP22" s="94"/>
      <c r="BQ22" s="94"/>
      <c r="BR22" s="95"/>
      <c r="BS22" s="95"/>
      <c r="BT22" s="94"/>
      <c r="BU22" s="71"/>
      <c r="BV22" s="71"/>
      <c r="BW22" s="40"/>
      <c r="BX22" s="71"/>
      <c r="BZ22" s="75"/>
      <c r="CA22" s="71"/>
      <c r="CB22" s="40"/>
      <c r="CC22" s="75"/>
      <c r="CD22" s="71"/>
      <c r="CE22" s="40"/>
      <c r="CF22" s="75"/>
      <c r="CG22" s="71"/>
      <c r="CH22" s="40"/>
      <c r="CJ22" s="108"/>
    </row>
    <row r="23" spans="1:88" ht="15.75" hidden="1" thickBot="1" x14ac:dyDescent="0.3">
      <c r="A23" s="1" t="s">
        <v>42</v>
      </c>
      <c r="B23" s="104" t="s">
        <v>7</v>
      </c>
      <c r="C23" s="111"/>
      <c r="D23" s="111"/>
      <c r="E23" s="111"/>
      <c r="F23" s="111"/>
      <c r="G23" s="111"/>
      <c r="H23" s="111"/>
      <c r="I23" s="111"/>
      <c r="J23" s="111"/>
      <c r="K23" s="111"/>
      <c r="L23" s="111"/>
      <c r="M23" s="111"/>
      <c r="N23" s="111"/>
      <c r="O23" s="111"/>
      <c r="P23" s="111"/>
      <c r="Q23" s="111"/>
      <c r="R23" s="111"/>
      <c r="S23" s="111"/>
      <c r="T23" s="111"/>
      <c r="U23" s="111"/>
      <c r="V23" s="111"/>
      <c r="W23" s="111"/>
      <c r="X23" s="111"/>
      <c r="Y23" s="111"/>
      <c r="Z23" s="111"/>
      <c r="AA23" s="103">
        <v>-265.89999999999998</v>
      </c>
      <c r="AB23" s="42">
        <v>0.48720000000000002</v>
      </c>
      <c r="AC23" s="43">
        <v>8.5800000000000001E-2</v>
      </c>
      <c r="AD23" s="41">
        <v>-215.58</v>
      </c>
      <c r="AE23" s="42">
        <v>0.45610000000000001</v>
      </c>
      <c r="AF23" s="43">
        <v>5.3199999999999997E-2</v>
      </c>
      <c r="AG23" s="41">
        <v>171</v>
      </c>
      <c r="AH23" s="42">
        <v>0.79590000000000005</v>
      </c>
      <c r="AI23" s="43">
        <v>2.8199999999999999E-2</v>
      </c>
      <c r="AJ23" s="41">
        <v>58</v>
      </c>
      <c r="AK23" s="42">
        <v>0.7429</v>
      </c>
      <c r="AL23" s="43">
        <v>1.6799999999999999E-2</v>
      </c>
      <c r="AM23" s="41">
        <v>83.42</v>
      </c>
      <c r="AN23" s="42">
        <v>0.64710000000000001</v>
      </c>
      <c r="AO23" s="43">
        <v>2.47E-2</v>
      </c>
      <c r="AP23" s="41">
        <v>13.67</v>
      </c>
      <c r="AQ23" s="42">
        <v>0.71009999999999995</v>
      </c>
      <c r="AR23" s="43">
        <v>4.0399999999999998E-2</v>
      </c>
      <c r="AS23" s="41">
        <v>162.41999999999999</v>
      </c>
      <c r="AT23" s="42">
        <v>0.70450000000000002</v>
      </c>
      <c r="AU23" s="43">
        <v>2.01E-2</v>
      </c>
      <c r="AV23" s="41">
        <v>201.27</v>
      </c>
      <c r="AW23" s="42">
        <v>0.61109999999999998</v>
      </c>
      <c r="AX23" s="43">
        <v>4.1500000000000002E-2</v>
      </c>
      <c r="AY23" s="41">
        <v>96.1</v>
      </c>
      <c r="AZ23" s="42">
        <v>0.69640000000000002</v>
      </c>
      <c r="BA23" s="43">
        <v>2.98E-2</v>
      </c>
      <c r="BB23" s="41">
        <v>24.57</v>
      </c>
      <c r="BC23" s="42">
        <v>0.54049999999999998</v>
      </c>
      <c r="BD23" s="43">
        <v>2.2700000000000001E-2</v>
      </c>
      <c r="BE23" s="41">
        <v>112.1</v>
      </c>
      <c r="BF23" s="42">
        <v>0.75470000000000004</v>
      </c>
      <c r="BG23" s="43">
        <v>2.01E-2</v>
      </c>
      <c r="BH23" s="41">
        <v>239.47</v>
      </c>
      <c r="BI23" s="42">
        <v>0.81399999999999995</v>
      </c>
      <c r="BJ23" s="43">
        <v>1.3899999999999999E-2</v>
      </c>
      <c r="BK23" s="41">
        <v>54.38</v>
      </c>
      <c r="BL23" s="42">
        <v>0.76739999999999997</v>
      </c>
      <c r="BM23" s="43">
        <v>1.4800000000000001E-2</v>
      </c>
      <c r="BN23" s="41">
        <v>-100.52</v>
      </c>
      <c r="BO23" s="42">
        <v>0.625</v>
      </c>
      <c r="BP23" s="43">
        <v>4.36E-2</v>
      </c>
      <c r="BQ23" s="41">
        <v>-49.46</v>
      </c>
      <c r="BR23" s="42">
        <v>0.53059999999999996</v>
      </c>
      <c r="BS23" s="43">
        <v>3.4099999999999998E-2</v>
      </c>
      <c r="BT23" s="41">
        <v>22.69</v>
      </c>
      <c r="BU23" s="42">
        <v>0.72550000000000003</v>
      </c>
      <c r="BV23" s="44">
        <v>2.3599999999999999E-2</v>
      </c>
      <c r="BW23" s="45">
        <f>BT23+BQ23+BN23+BK23+BH23+BE23+BB23+AY23+AV23+AP23+AS23+AM23+AM23+AJ23+AG23+AD23+AA23</f>
        <v>691.04999999999973</v>
      </c>
      <c r="BX23" s="25" t="s">
        <v>43</v>
      </c>
      <c r="BY23" s="21"/>
      <c r="BZ23" s="63"/>
      <c r="CA23" s="64"/>
      <c r="CB23" s="65"/>
      <c r="CC23" s="63"/>
      <c r="CD23" s="64"/>
      <c r="CE23" s="65"/>
      <c r="CF23" s="63"/>
      <c r="CG23" s="64"/>
      <c r="CH23" s="65"/>
    </row>
    <row r="24" spans="1:88" ht="15.75" hidden="1" thickBot="1" x14ac:dyDescent="0.3">
      <c r="A24" s="16" t="s">
        <v>34</v>
      </c>
      <c r="B24" s="6" t="s">
        <v>8</v>
      </c>
      <c r="C24" s="112"/>
      <c r="D24" s="112"/>
      <c r="E24" s="112"/>
      <c r="F24" s="112"/>
      <c r="G24" s="112"/>
      <c r="H24" s="112"/>
      <c r="I24" s="112"/>
      <c r="J24" s="112"/>
      <c r="K24" s="112"/>
      <c r="L24" s="112"/>
      <c r="M24" s="112"/>
      <c r="N24" s="112"/>
      <c r="O24" s="112"/>
      <c r="P24" s="112"/>
      <c r="Q24" s="112"/>
      <c r="R24" s="112"/>
      <c r="S24" s="112"/>
      <c r="T24" s="112"/>
      <c r="U24" s="112"/>
      <c r="V24" s="112"/>
      <c r="W24" s="112"/>
      <c r="X24" s="112"/>
      <c r="Y24" s="112"/>
      <c r="Z24" s="112"/>
      <c r="AA24" s="25">
        <v>-17.309999999999999</v>
      </c>
      <c r="AB24" s="19">
        <v>0.58330000000000004</v>
      </c>
      <c r="AC24" s="20">
        <v>2.2700000000000001E-2</v>
      </c>
      <c r="AD24" s="28">
        <v>-30.93</v>
      </c>
      <c r="AE24" s="19">
        <v>0.55559999999999998</v>
      </c>
      <c r="AF24" s="20">
        <v>1.61E-2</v>
      </c>
      <c r="AG24" s="28">
        <v>12.73</v>
      </c>
      <c r="AH24" s="19">
        <v>0.6129</v>
      </c>
      <c r="AI24" s="20">
        <v>3.15E-2</v>
      </c>
      <c r="AJ24" s="28">
        <v>118.41</v>
      </c>
      <c r="AK24" s="19">
        <v>0.58819999999999995</v>
      </c>
      <c r="AL24" s="20">
        <v>2.4400000000000002E-2</v>
      </c>
      <c r="AM24" s="28">
        <v>76.13</v>
      </c>
      <c r="AN24" s="19">
        <v>0.72219999999999995</v>
      </c>
      <c r="AO24" s="20">
        <v>1.2999999999999999E-2</v>
      </c>
      <c r="AP24" s="28">
        <v>3.17</v>
      </c>
      <c r="AQ24" s="19">
        <v>0.6522</v>
      </c>
      <c r="AR24" s="20">
        <v>2.5600000000000001E-2</v>
      </c>
      <c r="AS24" s="28">
        <v>-29.51</v>
      </c>
      <c r="AT24" s="19">
        <v>0.55559999999999998</v>
      </c>
      <c r="AU24" s="20">
        <v>1.9199999999999998E-2</v>
      </c>
      <c r="AV24" s="28">
        <v>114.14</v>
      </c>
      <c r="AW24" s="19">
        <v>0.92310000000000003</v>
      </c>
      <c r="AX24" s="20">
        <v>1.11E-2</v>
      </c>
      <c r="AY24" s="28">
        <v>282.57</v>
      </c>
      <c r="AZ24" s="19">
        <v>0.7742</v>
      </c>
      <c r="BA24" s="20">
        <v>2.3400000000000001E-2</v>
      </c>
      <c r="BB24" s="28">
        <v>-155.86000000000001</v>
      </c>
      <c r="BC24" s="19">
        <v>0.3448</v>
      </c>
      <c r="BD24" s="20">
        <v>4.8399999999999999E-2</v>
      </c>
      <c r="BE24" s="28">
        <v>-57.08</v>
      </c>
      <c r="BF24" s="19">
        <v>0.64859999999999995</v>
      </c>
      <c r="BG24" s="20">
        <v>4.2200000000000001E-2</v>
      </c>
      <c r="BH24" s="28">
        <v>344.2</v>
      </c>
      <c r="BI24" s="19">
        <v>0.85189999999999999</v>
      </c>
      <c r="BJ24" s="20">
        <v>1.66E-2</v>
      </c>
      <c r="BK24" s="28">
        <v>113.58</v>
      </c>
      <c r="BL24" s="19">
        <v>0.83330000000000004</v>
      </c>
      <c r="BM24" s="20">
        <v>1.6500000000000001E-2</v>
      </c>
      <c r="BN24" s="28">
        <v>91.32</v>
      </c>
      <c r="BO24" s="19">
        <v>0.78129999999999999</v>
      </c>
      <c r="BP24" s="20">
        <v>1.5900000000000001E-2</v>
      </c>
      <c r="BQ24" s="28">
        <v>52.19</v>
      </c>
      <c r="BR24" s="19">
        <v>0.52380000000000004</v>
      </c>
      <c r="BS24" s="20">
        <v>3.2800000000000003E-2</v>
      </c>
      <c r="BT24" s="28">
        <v>119.21</v>
      </c>
      <c r="BU24" s="19">
        <v>0.55259999999999998</v>
      </c>
      <c r="BV24" s="36">
        <v>1.9599999999999999E-2</v>
      </c>
      <c r="BW24" s="45">
        <f>BT24+BQ24+BN24+BK24+BH24+BE24+BB24+AY24+AV24+AP24+AS24+AM24+AM24+AJ24+AG24+AD24+AA24</f>
        <v>1113.0899999999999</v>
      </c>
      <c r="BX24" s="46" t="s">
        <v>33</v>
      </c>
      <c r="BZ24" s="63"/>
      <c r="CA24" s="64"/>
      <c r="CB24" s="65"/>
      <c r="CC24" s="63"/>
      <c r="CD24" s="64"/>
      <c r="CE24" s="65"/>
      <c r="CF24" s="63"/>
      <c r="CG24" s="64"/>
      <c r="CH24" s="65"/>
    </row>
    <row r="25" spans="1:88" hidden="1" x14ac:dyDescent="0.25">
      <c r="A25" s="1" t="s">
        <v>44</v>
      </c>
      <c r="B25" s="6" t="s">
        <v>6</v>
      </c>
      <c r="C25" s="112"/>
      <c r="D25" s="112"/>
      <c r="E25" s="112"/>
      <c r="F25" s="112"/>
      <c r="G25" s="112"/>
      <c r="H25" s="112"/>
      <c r="I25" s="112"/>
      <c r="J25" s="112"/>
      <c r="K25" s="112"/>
      <c r="L25" s="112"/>
      <c r="M25" s="112"/>
      <c r="N25" s="112"/>
      <c r="O25" s="112"/>
      <c r="P25" s="112"/>
      <c r="Q25" s="112"/>
      <c r="R25" s="112"/>
      <c r="S25" s="112"/>
      <c r="T25" s="112"/>
      <c r="U25" s="112"/>
      <c r="V25" s="112"/>
      <c r="W25" s="112"/>
      <c r="X25" s="112"/>
      <c r="Y25" s="112"/>
      <c r="Z25" s="112"/>
      <c r="AA25" s="22">
        <v>-113.13</v>
      </c>
      <c r="AB25" s="10">
        <v>0.56820000000000004</v>
      </c>
      <c r="AC25" s="11">
        <v>4.2200000000000001E-2</v>
      </c>
      <c r="AD25" s="5">
        <v>20.67</v>
      </c>
      <c r="AE25" s="10">
        <v>0.73329999999999995</v>
      </c>
      <c r="AF25" s="11">
        <v>2.2700000000000001E-2</v>
      </c>
      <c r="AG25" s="5">
        <v>-41.7</v>
      </c>
      <c r="AH25" s="10">
        <v>0.66669999999999996</v>
      </c>
      <c r="AI25" s="11">
        <v>3.7400000000000003E-2</v>
      </c>
      <c r="AJ25" s="5">
        <v>141.13999999999999</v>
      </c>
      <c r="AK25" s="10">
        <v>0.7843</v>
      </c>
      <c r="AL25" s="11">
        <v>2.46E-2</v>
      </c>
      <c r="AM25" s="5">
        <v>170.84</v>
      </c>
      <c r="AN25" s="10">
        <v>0.72130000000000005</v>
      </c>
      <c r="AO25" s="11">
        <v>3.7699999999999997E-2</v>
      </c>
      <c r="AP25" s="28">
        <v>-157.85</v>
      </c>
      <c r="AQ25" s="19">
        <v>0.56359999999999999</v>
      </c>
      <c r="AR25" s="20">
        <v>5.5300000000000002E-2</v>
      </c>
      <c r="AS25" s="28">
        <v>53.85</v>
      </c>
      <c r="AT25" s="19">
        <v>0.77780000000000005</v>
      </c>
      <c r="AU25" s="20">
        <v>3.2500000000000001E-2</v>
      </c>
      <c r="AV25" s="5">
        <v>100.39</v>
      </c>
      <c r="AW25" s="10">
        <v>0.77780000000000005</v>
      </c>
      <c r="AX25" s="11">
        <v>1.6799999999999999E-2</v>
      </c>
      <c r="AY25" s="5">
        <v>89.43</v>
      </c>
      <c r="AZ25" s="10">
        <v>0.71150000000000002</v>
      </c>
      <c r="BA25" s="11">
        <v>2.2800000000000001E-2</v>
      </c>
      <c r="BB25" s="5">
        <v>157.69999999999999</v>
      </c>
      <c r="BC25" s="10">
        <v>0.86360000000000003</v>
      </c>
      <c r="BD25" s="11">
        <v>1.44E-2</v>
      </c>
      <c r="BE25" s="5">
        <v>162.04</v>
      </c>
      <c r="BF25" s="10">
        <v>0.82220000000000004</v>
      </c>
      <c r="BG25" s="11">
        <v>1.8499999999999999E-2</v>
      </c>
      <c r="BH25" s="5">
        <v>-29.93</v>
      </c>
      <c r="BI25" s="10">
        <v>0.73909999999999998</v>
      </c>
      <c r="BJ25" s="11">
        <v>3.4700000000000002E-2</v>
      </c>
      <c r="BK25" s="5">
        <v>82.69</v>
      </c>
      <c r="BL25" s="10">
        <v>0.66039999999999999</v>
      </c>
      <c r="BM25" s="11">
        <v>4.02E-2</v>
      </c>
      <c r="BN25" s="5">
        <v>-9.14</v>
      </c>
      <c r="BO25" s="10">
        <v>0.66669999999999996</v>
      </c>
      <c r="BP25" s="11">
        <v>2.0799999999999999E-2</v>
      </c>
      <c r="BQ25" s="5">
        <v>143.69999999999999</v>
      </c>
      <c r="BR25" s="10">
        <v>0.83330000000000004</v>
      </c>
      <c r="BS25" s="11">
        <v>1.38E-2</v>
      </c>
      <c r="BT25" s="5">
        <v>-74</v>
      </c>
      <c r="BU25" s="10">
        <v>0.67349999999999999</v>
      </c>
      <c r="BV25" s="35">
        <v>2.64E-2</v>
      </c>
      <c r="BW25" s="38">
        <f t="shared" ref="BW25" si="27">BT25+BQ25+BN25+BK25+BH25+BE25+BB25+AY25+AV25+AP25+AS25+AM25+AM25+AJ25+AG25+AD25+AA25</f>
        <v>867.54</v>
      </c>
      <c r="BX25" s="22" t="s">
        <v>43</v>
      </c>
      <c r="BZ25" s="63"/>
      <c r="CA25" s="64"/>
      <c r="CB25" s="65"/>
      <c r="CC25" s="63"/>
      <c r="CD25" s="64"/>
      <c r="CE25" s="65"/>
      <c r="CF25" s="63"/>
      <c r="CG25" s="64"/>
      <c r="CH25" s="65"/>
    </row>
    <row r="26" spans="1:88" hidden="1" x14ac:dyDescent="0.25">
      <c r="A26" s="1"/>
      <c r="B26" s="6" t="s">
        <v>45</v>
      </c>
      <c r="C26" s="3"/>
      <c r="D26" s="3"/>
      <c r="E26" s="3"/>
      <c r="F26" s="3"/>
      <c r="G26" s="3"/>
      <c r="H26" s="3"/>
      <c r="I26" s="3"/>
      <c r="J26" s="3"/>
      <c r="K26" s="3"/>
      <c r="L26" s="3"/>
      <c r="M26" s="3"/>
      <c r="N26" s="3"/>
      <c r="O26" s="3"/>
      <c r="P26" s="3"/>
      <c r="Q26" s="3"/>
      <c r="R26" s="3"/>
      <c r="S26" s="3"/>
      <c r="T26" s="3"/>
      <c r="U26" s="3"/>
      <c r="V26" s="3"/>
      <c r="W26" s="3"/>
      <c r="X26" s="3"/>
      <c r="Y26" s="3"/>
      <c r="Z26" s="3"/>
      <c r="AA26" s="2"/>
      <c r="AB26" s="39"/>
      <c r="AC26" s="39"/>
      <c r="AD26" s="2"/>
      <c r="AE26" s="39"/>
      <c r="AF26" s="39"/>
      <c r="AG26" s="2"/>
      <c r="AH26" s="39"/>
      <c r="AI26" s="39"/>
      <c r="AJ26" s="2"/>
      <c r="AK26" s="39"/>
      <c r="AL26" s="39"/>
      <c r="AM26" s="2"/>
      <c r="AN26" s="39"/>
      <c r="AO26" s="39"/>
      <c r="AP26" s="71"/>
      <c r="AQ26" s="72"/>
      <c r="AR26" s="72"/>
      <c r="AS26" s="71"/>
      <c r="AT26" s="72"/>
      <c r="AU26" s="72"/>
      <c r="AV26" s="2"/>
      <c r="AW26" s="39"/>
      <c r="AX26" s="39"/>
      <c r="AY26" s="2"/>
      <c r="AZ26" s="39"/>
      <c r="BA26" s="39"/>
      <c r="BB26" s="2"/>
      <c r="BC26" s="39"/>
      <c r="BD26" s="39"/>
      <c r="BE26" s="2"/>
      <c r="BF26" s="39"/>
      <c r="BG26" s="39"/>
      <c r="BH26" s="2"/>
      <c r="BI26" s="39"/>
      <c r="BJ26" s="39"/>
      <c r="BK26" s="2"/>
      <c r="BL26" s="39"/>
      <c r="BM26" s="39"/>
      <c r="BN26" s="2"/>
      <c r="BO26" s="39"/>
      <c r="BP26" s="39"/>
      <c r="BQ26" s="2"/>
      <c r="BR26" s="39"/>
      <c r="BS26" s="39"/>
      <c r="BT26" s="2"/>
      <c r="BU26" s="39"/>
      <c r="BV26" s="39"/>
      <c r="BW26" s="40"/>
      <c r="BX26" s="2"/>
      <c r="BZ26" s="28">
        <v>417.23</v>
      </c>
      <c r="CA26" s="19">
        <v>0.69669999999999999</v>
      </c>
      <c r="CB26" s="20">
        <v>7.1599999999999997E-2</v>
      </c>
      <c r="CC26" s="28">
        <v>958.57</v>
      </c>
      <c r="CD26" s="19">
        <v>0.73160000000000003</v>
      </c>
      <c r="CE26" s="20">
        <v>5.7500000000000002E-2</v>
      </c>
      <c r="CF26" s="28">
        <v>46.37</v>
      </c>
      <c r="CG26" s="19">
        <v>0.63270000000000004</v>
      </c>
      <c r="CH26" s="20">
        <v>0.12720000000000001</v>
      </c>
      <c r="CI26" s="21"/>
    </row>
    <row r="27" spans="1:88" hidden="1" x14ac:dyDescent="0.25">
      <c r="A27" s="1"/>
      <c r="B27" s="6" t="s">
        <v>49</v>
      </c>
      <c r="C27" s="3"/>
      <c r="D27" s="3"/>
      <c r="E27" s="3"/>
      <c r="F27" s="3"/>
      <c r="G27" s="3"/>
      <c r="H27" s="3"/>
      <c r="I27" s="3"/>
      <c r="J27" s="3"/>
      <c r="K27" s="3"/>
      <c r="L27" s="3"/>
      <c r="M27" s="3"/>
      <c r="N27" s="3"/>
      <c r="O27" s="3"/>
      <c r="P27" s="3"/>
      <c r="Q27" s="3"/>
      <c r="R27" s="3"/>
      <c r="S27" s="3"/>
      <c r="T27" s="3"/>
      <c r="U27" s="3"/>
      <c r="V27" s="3"/>
      <c r="W27" s="3"/>
      <c r="X27" s="3"/>
      <c r="Y27" s="3"/>
      <c r="Z27" s="3"/>
      <c r="AA27" s="2"/>
      <c r="AB27" s="39"/>
      <c r="AC27" s="39"/>
      <c r="AD27" s="2"/>
      <c r="AE27" s="39"/>
      <c r="AF27" s="39"/>
      <c r="AG27" s="2"/>
      <c r="AH27" s="39"/>
      <c r="AI27" s="39"/>
      <c r="AJ27" s="2"/>
      <c r="AK27" s="39"/>
      <c r="AL27" s="39"/>
      <c r="AM27" s="2"/>
      <c r="AN27" s="39"/>
      <c r="AO27" s="39"/>
      <c r="AP27" s="71"/>
      <c r="AQ27" s="72"/>
      <c r="AR27" s="72"/>
      <c r="AS27" s="71"/>
      <c r="AT27" s="72"/>
      <c r="AU27" s="72"/>
      <c r="AV27" s="2"/>
      <c r="AW27" s="39"/>
      <c r="AX27" s="39"/>
      <c r="AY27" s="2"/>
      <c r="AZ27" s="39"/>
      <c r="BA27" s="39"/>
      <c r="BB27" s="2"/>
      <c r="BC27" s="39"/>
      <c r="BD27" s="39"/>
      <c r="BE27" s="2"/>
      <c r="BF27" s="39"/>
      <c r="BG27" s="39"/>
      <c r="BH27" s="2"/>
      <c r="BI27" s="39"/>
      <c r="BJ27" s="39"/>
      <c r="BK27" s="2"/>
      <c r="BL27" s="39"/>
      <c r="BM27" s="39"/>
      <c r="BN27" s="2"/>
      <c r="BO27" s="39"/>
      <c r="BP27" s="39"/>
      <c r="BQ27" s="2"/>
      <c r="BR27" s="39"/>
      <c r="BS27" s="39"/>
      <c r="BT27" s="2"/>
      <c r="BU27" s="39"/>
      <c r="BV27" s="39"/>
      <c r="BW27" s="40"/>
      <c r="BX27" s="2"/>
      <c r="BZ27" s="28">
        <v>536.99</v>
      </c>
      <c r="CA27" s="19">
        <v>0.71130000000000004</v>
      </c>
      <c r="CB27" s="20">
        <v>7.4499999999999997E-2</v>
      </c>
      <c r="CC27" s="28">
        <v>-371.39</v>
      </c>
      <c r="CD27" s="19">
        <v>0.67600000000000005</v>
      </c>
      <c r="CE27" s="20">
        <v>0.183</v>
      </c>
      <c r="CF27" s="55">
        <v>592.02</v>
      </c>
      <c r="CG27" s="56">
        <v>0.66500000000000004</v>
      </c>
      <c r="CH27" s="57">
        <v>3.1300000000000001E-2</v>
      </c>
      <c r="CI27" s="21"/>
    </row>
    <row r="28" spans="1:88" hidden="1" x14ac:dyDescent="0.25">
      <c r="A28" s="1"/>
      <c r="B28" s="6" t="s">
        <v>50</v>
      </c>
      <c r="C28" s="3"/>
      <c r="D28" s="3"/>
      <c r="E28" s="3"/>
      <c r="F28" s="3"/>
      <c r="G28" s="3"/>
      <c r="H28" s="3"/>
      <c r="I28" s="3"/>
      <c r="J28" s="3"/>
      <c r="K28" s="3"/>
      <c r="L28" s="3"/>
      <c r="M28" s="3"/>
      <c r="N28" s="3"/>
      <c r="O28" s="3"/>
      <c r="P28" s="3"/>
      <c r="Q28" s="3"/>
      <c r="R28" s="3"/>
      <c r="S28" s="3"/>
      <c r="T28" s="3"/>
      <c r="U28" s="3"/>
      <c r="V28" s="3"/>
      <c r="W28" s="3"/>
      <c r="X28" s="3"/>
      <c r="Y28" s="3"/>
      <c r="Z28" s="3"/>
      <c r="AA28" s="2"/>
      <c r="AB28" s="39"/>
      <c r="AC28" s="39"/>
      <c r="AD28" s="2"/>
      <c r="AE28" s="39"/>
      <c r="AF28" s="39"/>
      <c r="AG28" s="2"/>
      <c r="AH28" s="39"/>
      <c r="AI28" s="39"/>
      <c r="AJ28" s="2"/>
      <c r="AK28" s="39"/>
      <c r="AL28" s="39"/>
      <c r="AM28" s="2"/>
      <c r="AN28" s="39"/>
      <c r="AO28" s="39"/>
      <c r="AP28" s="71"/>
      <c r="AQ28" s="72"/>
      <c r="AR28" s="72"/>
      <c r="AS28" s="71"/>
      <c r="AT28" s="72"/>
      <c r="AU28" s="72"/>
      <c r="AV28" s="2"/>
      <c r="AW28" s="39"/>
      <c r="AX28" s="39"/>
      <c r="AY28" s="2"/>
      <c r="AZ28" s="39"/>
      <c r="BA28" s="39"/>
      <c r="BB28" s="2"/>
      <c r="BC28" s="39"/>
      <c r="BD28" s="39"/>
      <c r="BE28" s="2"/>
      <c r="BF28" s="39"/>
      <c r="BG28" s="39"/>
      <c r="BH28" s="2"/>
      <c r="BI28" s="39"/>
      <c r="BJ28" s="39"/>
      <c r="BK28" s="2"/>
      <c r="BL28" s="39"/>
      <c r="BM28" s="39"/>
      <c r="BN28" s="2"/>
      <c r="BO28" s="39"/>
      <c r="BP28" s="39"/>
      <c r="BQ28" s="2"/>
      <c r="BR28" s="39"/>
      <c r="BS28" s="39"/>
      <c r="BT28" s="2"/>
      <c r="BU28" s="39"/>
      <c r="BV28" s="39"/>
      <c r="BW28" s="40"/>
      <c r="BX28" s="2"/>
      <c r="BZ28" s="55">
        <v>547.25</v>
      </c>
      <c r="CA28" s="56">
        <v>0.69</v>
      </c>
      <c r="CB28" s="57">
        <v>3.8699999999999998E-2</v>
      </c>
      <c r="CC28" s="28">
        <v>340.8</v>
      </c>
      <c r="CD28" s="19">
        <v>0.65210000000000001</v>
      </c>
      <c r="CE28" s="20">
        <v>8.8300000000000003E-2</v>
      </c>
      <c r="CF28" s="28"/>
      <c r="CG28" s="19"/>
      <c r="CH28" s="20"/>
      <c r="CI28" s="21"/>
    </row>
    <row r="29" spans="1:88" hidden="1" x14ac:dyDescent="0.25">
      <c r="A29" s="1"/>
      <c r="B29" s="6" t="s">
        <v>52</v>
      </c>
      <c r="C29" s="3"/>
      <c r="D29" s="3"/>
      <c r="E29" s="3"/>
      <c r="F29" s="3"/>
      <c r="G29" s="3"/>
      <c r="H29" s="3"/>
      <c r="I29" s="3"/>
      <c r="J29" s="3"/>
      <c r="K29" s="3"/>
      <c r="L29" s="3"/>
      <c r="M29" s="3"/>
      <c r="N29" s="3"/>
      <c r="O29" s="3"/>
      <c r="P29" s="3"/>
      <c r="Q29" s="3"/>
      <c r="R29" s="3"/>
      <c r="S29" s="3"/>
      <c r="T29" s="3"/>
      <c r="U29" s="3"/>
      <c r="V29" s="3"/>
      <c r="W29" s="3"/>
      <c r="X29" s="3"/>
      <c r="Y29" s="3"/>
      <c r="Z29" s="3"/>
      <c r="AA29" s="2"/>
      <c r="AB29" s="39"/>
      <c r="AC29" s="39"/>
      <c r="AD29" s="2"/>
      <c r="AE29" s="39"/>
      <c r="AF29" s="39"/>
      <c r="AG29" s="2"/>
      <c r="AH29" s="39"/>
      <c r="AI29" s="39"/>
      <c r="AJ29" s="2"/>
      <c r="AK29" s="39"/>
      <c r="AL29" s="39"/>
      <c r="AM29" s="2"/>
      <c r="AN29" s="39"/>
      <c r="AO29" s="39"/>
      <c r="AP29" s="71"/>
      <c r="AQ29" s="72"/>
      <c r="AR29" s="72"/>
      <c r="AS29" s="71"/>
      <c r="AT29" s="72"/>
      <c r="AU29" s="72"/>
      <c r="AV29" s="2"/>
      <c r="AW29" s="39"/>
      <c r="AX29" s="39"/>
      <c r="AY29" s="2"/>
      <c r="AZ29" s="39"/>
      <c r="BA29" s="39"/>
      <c r="BB29" s="2"/>
      <c r="BC29" s="39"/>
      <c r="BD29" s="39"/>
      <c r="BE29" s="2"/>
      <c r="BF29" s="39"/>
      <c r="BG29" s="39"/>
      <c r="BH29" s="2"/>
      <c r="BI29" s="39"/>
      <c r="BJ29" s="39"/>
      <c r="BK29" s="2"/>
      <c r="BL29" s="39"/>
      <c r="BM29" s="39"/>
      <c r="BN29" s="2"/>
      <c r="BO29" s="39"/>
      <c r="BP29" s="39"/>
      <c r="BQ29" s="2"/>
      <c r="BR29" s="39"/>
      <c r="BS29" s="39"/>
      <c r="BT29" s="2"/>
      <c r="BU29" s="39"/>
      <c r="BV29" s="39"/>
      <c r="BW29" s="40"/>
      <c r="BX29" s="2"/>
      <c r="BZ29" s="75">
        <v>-466.2</v>
      </c>
      <c r="CA29" s="72">
        <v>0.60519999999999996</v>
      </c>
      <c r="CB29" s="102">
        <v>0.1177</v>
      </c>
      <c r="CC29" s="73">
        <v>582.63</v>
      </c>
      <c r="CD29" s="86">
        <v>0.6079</v>
      </c>
      <c r="CE29" s="101">
        <v>6.6600000000000006E-2</v>
      </c>
      <c r="CF29" s="75">
        <v>209.07</v>
      </c>
      <c r="CG29" s="72">
        <v>0.49020000000000002</v>
      </c>
      <c r="CH29" s="102">
        <v>4.9200000000000001E-2</v>
      </c>
      <c r="CI29" s="21"/>
    </row>
    <row r="30" spans="1:88" hidden="1" x14ac:dyDescent="0.25">
      <c r="A30" s="1"/>
      <c r="B30" s="6" t="s">
        <v>53</v>
      </c>
      <c r="C30" s="3"/>
      <c r="D30" s="3"/>
      <c r="E30" s="3"/>
      <c r="F30" s="3"/>
      <c r="G30" s="3"/>
      <c r="H30" s="3"/>
      <c r="I30" s="3"/>
      <c r="J30" s="3"/>
      <c r="K30" s="3"/>
      <c r="L30" s="3"/>
      <c r="M30" s="3"/>
      <c r="N30" s="3"/>
      <c r="O30" s="3"/>
      <c r="P30" s="3"/>
      <c r="Q30" s="3"/>
      <c r="R30" s="3"/>
      <c r="S30" s="3"/>
      <c r="T30" s="3"/>
      <c r="U30" s="3"/>
      <c r="V30" s="3"/>
      <c r="W30" s="3"/>
      <c r="X30" s="3"/>
      <c r="Y30" s="3"/>
      <c r="Z30" s="3"/>
      <c r="AA30" s="2"/>
      <c r="AB30" s="39"/>
      <c r="AC30" s="39"/>
      <c r="AD30" s="2"/>
      <c r="AE30" s="39"/>
      <c r="AF30" s="39"/>
      <c r="AG30" s="2"/>
      <c r="AH30" s="39"/>
      <c r="AI30" s="39"/>
      <c r="AJ30" s="2"/>
      <c r="AK30" s="39"/>
      <c r="AL30" s="39"/>
      <c r="AM30" s="2"/>
      <c r="AN30" s="39"/>
      <c r="AO30" s="39"/>
      <c r="AP30" s="71"/>
      <c r="AQ30" s="72"/>
      <c r="AR30" s="72"/>
      <c r="AS30" s="71"/>
      <c r="AT30" s="72"/>
      <c r="AU30" s="72"/>
      <c r="AV30" s="2"/>
      <c r="AW30" s="39"/>
      <c r="AX30" s="39"/>
      <c r="AY30" s="2"/>
      <c r="AZ30" s="39"/>
      <c r="BA30" s="39"/>
      <c r="BB30" s="2"/>
      <c r="BC30" s="39"/>
      <c r="BD30" s="39"/>
      <c r="BE30" s="2"/>
      <c r="BF30" s="39"/>
      <c r="BG30" s="39"/>
      <c r="BH30" s="2"/>
      <c r="BI30" s="39"/>
      <c r="BJ30" s="39"/>
      <c r="BK30" s="2"/>
      <c r="BL30" s="39"/>
      <c r="BM30" s="39"/>
      <c r="BN30" s="2"/>
      <c r="BO30" s="39"/>
      <c r="BP30" s="39"/>
      <c r="BQ30" s="2"/>
      <c r="BR30" s="39"/>
      <c r="BS30" s="39"/>
      <c r="BT30" s="2"/>
      <c r="BU30" s="39"/>
      <c r="BV30" s="39"/>
      <c r="BW30" s="40"/>
      <c r="BX30" s="2"/>
      <c r="BZ30" s="75"/>
      <c r="CA30" s="72"/>
      <c r="CB30" s="102"/>
      <c r="CC30" s="75"/>
      <c r="CD30" s="72" t="s">
        <v>54</v>
      </c>
      <c r="CE30" s="102"/>
      <c r="CF30" s="75"/>
      <c r="CG30" s="72"/>
      <c r="CH30" s="102"/>
      <c r="CI30" s="21"/>
    </row>
    <row r="31" spans="1:88" hidden="1" x14ac:dyDescent="0.25">
      <c r="A31" s="1"/>
      <c r="B31" s="6" t="s">
        <v>55</v>
      </c>
      <c r="C31" s="3"/>
      <c r="D31" s="3"/>
      <c r="E31" s="3"/>
      <c r="F31" s="3"/>
      <c r="G31" s="3"/>
      <c r="H31" s="3"/>
      <c r="I31" s="3"/>
      <c r="J31" s="3"/>
      <c r="K31" s="3"/>
      <c r="L31" s="3"/>
      <c r="M31" s="3"/>
      <c r="N31" s="3"/>
      <c r="O31" s="3"/>
      <c r="P31" s="3"/>
      <c r="Q31" s="3"/>
      <c r="R31" s="3"/>
      <c r="S31" s="3"/>
      <c r="T31" s="3"/>
      <c r="U31" s="3"/>
      <c r="V31" s="3"/>
      <c r="W31" s="3"/>
      <c r="X31" s="3"/>
      <c r="Y31" s="3"/>
      <c r="Z31" s="3"/>
      <c r="AA31" s="2"/>
      <c r="AB31" s="39"/>
      <c r="AC31" s="39"/>
      <c r="AD31" s="2"/>
      <c r="AE31" s="39"/>
      <c r="AF31" s="39"/>
      <c r="AG31" s="2"/>
      <c r="AH31" s="39"/>
      <c r="AI31" s="39"/>
      <c r="AJ31" s="2"/>
      <c r="AK31" s="39"/>
      <c r="AL31" s="39"/>
      <c r="AM31" s="2"/>
      <c r="AN31" s="39"/>
      <c r="AO31" s="39"/>
      <c r="AP31" s="71"/>
      <c r="AQ31" s="72"/>
      <c r="AR31" s="72"/>
      <c r="AS31" s="71"/>
      <c r="AT31" s="72"/>
      <c r="AU31" s="72"/>
      <c r="AV31" s="2"/>
      <c r="AW31" s="39"/>
      <c r="AX31" s="39"/>
      <c r="AY31" s="2"/>
      <c r="AZ31" s="39"/>
      <c r="BA31" s="39"/>
      <c r="BB31" s="2"/>
      <c r="BC31" s="39"/>
      <c r="BD31" s="39"/>
      <c r="BE31" s="2"/>
      <c r="BF31" s="39"/>
      <c r="BG31" s="39"/>
      <c r="BH31" s="2"/>
      <c r="BI31" s="39"/>
      <c r="BJ31" s="39"/>
      <c r="BK31" s="2"/>
      <c r="BL31" s="39"/>
      <c r="BM31" s="39"/>
      <c r="BN31" s="2"/>
      <c r="BO31" s="39"/>
      <c r="BP31" s="39"/>
      <c r="BQ31" s="2"/>
      <c r="BR31" s="39"/>
      <c r="BS31" s="39"/>
      <c r="BT31" s="2"/>
      <c r="BU31" s="39"/>
      <c r="BV31" s="39"/>
      <c r="BW31" s="40"/>
      <c r="BX31" s="2"/>
      <c r="BZ31" s="75"/>
      <c r="CA31" s="72"/>
      <c r="CB31" s="102"/>
      <c r="CC31" s="75"/>
      <c r="CD31" s="72" t="s">
        <v>54</v>
      </c>
      <c r="CE31" s="102"/>
      <c r="CF31" s="75"/>
      <c r="CG31" s="72"/>
      <c r="CH31" s="102"/>
      <c r="CI31" s="21"/>
    </row>
    <row r="32" spans="1:88" hidden="1" x14ac:dyDescent="0.25">
      <c r="A32" s="1"/>
      <c r="B32" s="6" t="s">
        <v>56</v>
      </c>
      <c r="C32" s="3"/>
      <c r="D32" s="3"/>
      <c r="E32" s="3"/>
      <c r="F32" s="3"/>
      <c r="G32" s="3"/>
      <c r="H32" s="3"/>
      <c r="I32" s="3"/>
      <c r="J32" s="3"/>
      <c r="K32" s="3"/>
      <c r="L32" s="3"/>
      <c r="M32" s="3"/>
      <c r="N32" s="3"/>
      <c r="O32" s="3"/>
      <c r="P32" s="3"/>
      <c r="Q32" s="3"/>
      <c r="R32" s="3"/>
      <c r="S32" s="3"/>
      <c r="T32" s="3"/>
      <c r="U32" s="3"/>
      <c r="V32" s="3"/>
      <c r="W32" s="3"/>
      <c r="X32" s="3"/>
      <c r="Y32" s="3"/>
      <c r="Z32" s="3"/>
      <c r="AA32" s="2"/>
      <c r="AB32" s="39"/>
      <c r="AC32" s="39"/>
      <c r="AD32" s="2"/>
      <c r="AE32" s="39"/>
      <c r="AF32" s="39"/>
      <c r="AG32" s="2"/>
      <c r="AH32" s="39"/>
      <c r="AI32" s="39"/>
      <c r="AJ32" s="2"/>
      <c r="AK32" s="39"/>
      <c r="AL32" s="39"/>
      <c r="AM32" s="2"/>
      <c r="AN32" s="39"/>
      <c r="AO32" s="39"/>
      <c r="AP32" s="71"/>
      <c r="AQ32" s="72"/>
      <c r="AR32" s="72"/>
      <c r="AS32" s="71"/>
      <c r="AT32" s="72"/>
      <c r="AU32" s="72"/>
      <c r="AV32" s="2"/>
      <c r="AW32" s="39"/>
      <c r="AX32" s="39"/>
      <c r="AY32" s="2"/>
      <c r="AZ32" s="39"/>
      <c r="BA32" s="39"/>
      <c r="BB32" s="2"/>
      <c r="BC32" s="39"/>
      <c r="BD32" s="39"/>
      <c r="BE32" s="2"/>
      <c r="BF32" s="39"/>
      <c r="BG32" s="39"/>
      <c r="BH32" s="2"/>
      <c r="BI32" s="39"/>
      <c r="BJ32" s="39"/>
      <c r="BK32" s="2"/>
      <c r="BL32" s="39"/>
      <c r="BM32" s="39"/>
      <c r="BN32" s="2"/>
      <c r="BO32" s="39"/>
      <c r="BP32" s="39"/>
      <c r="BQ32" s="2"/>
      <c r="BR32" s="39"/>
      <c r="BS32" s="39"/>
      <c r="BT32" s="2"/>
      <c r="BU32" s="39"/>
      <c r="BV32" s="39"/>
      <c r="BW32" s="40"/>
      <c r="BX32" s="2"/>
      <c r="BZ32" s="75"/>
      <c r="CA32" s="72"/>
      <c r="CB32" s="102"/>
      <c r="CC32" s="75"/>
      <c r="CD32" s="72" t="s">
        <v>54</v>
      </c>
      <c r="CE32" s="102"/>
      <c r="CF32" s="75"/>
      <c r="CG32" s="72"/>
      <c r="CH32" s="102"/>
      <c r="CI32" s="21"/>
    </row>
    <row r="33" spans="1:88" hidden="1" x14ac:dyDescent="0.25">
      <c r="A33" s="1"/>
      <c r="B33" s="6" t="s">
        <v>57</v>
      </c>
      <c r="C33" s="3"/>
      <c r="D33" s="3"/>
      <c r="E33" s="3"/>
      <c r="F33" s="3"/>
      <c r="G33" s="3"/>
      <c r="H33" s="3"/>
      <c r="I33" s="3"/>
      <c r="J33" s="3"/>
      <c r="K33" s="3"/>
      <c r="L33" s="3"/>
      <c r="M33" s="3"/>
      <c r="N33" s="3"/>
      <c r="O33" s="3"/>
      <c r="P33" s="3"/>
      <c r="Q33" s="3"/>
      <c r="R33" s="3"/>
      <c r="S33" s="3"/>
      <c r="T33" s="3"/>
      <c r="U33" s="3"/>
      <c r="V33" s="3"/>
      <c r="W33" s="3"/>
      <c r="X33" s="3"/>
      <c r="Y33" s="3"/>
      <c r="Z33" s="3"/>
      <c r="AA33" s="2"/>
      <c r="AB33" s="39"/>
      <c r="AC33" s="39"/>
      <c r="AD33" s="2"/>
      <c r="AE33" s="39"/>
      <c r="AF33" s="39"/>
      <c r="AG33" s="2"/>
      <c r="AH33" s="39"/>
      <c r="AI33" s="39"/>
      <c r="AJ33" s="2"/>
      <c r="AK33" s="39"/>
      <c r="AL33" s="39"/>
      <c r="AM33" s="2"/>
      <c r="AN33" s="39"/>
      <c r="AO33" s="39"/>
      <c r="AP33" s="71"/>
      <c r="AQ33" s="72"/>
      <c r="AR33" s="72"/>
      <c r="AS33" s="71"/>
      <c r="AT33" s="72"/>
      <c r="AU33" s="72"/>
      <c r="AV33" s="2"/>
      <c r="AW33" s="39"/>
      <c r="AX33" s="39"/>
      <c r="AY33" s="2"/>
      <c r="AZ33" s="39"/>
      <c r="BA33" s="39"/>
      <c r="BB33" s="2"/>
      <c r="BC33" s="39"/>
      <c r="BD33" s="39"/>
      <c r="BE33" s="2"/>
      <c r="BF33" s="39"/>
      <c r="BG33" s="39"/>
      <c r="BH33" s="2"/>
      <c r="BI33" s="39"/>
      <c r="BJ33" s="39"/>
      <c r="BK33" s="2"/>
      <c r="BL33" s="39"/>
      <c r="BM33" s="39"/>
      <c r="BN33" s="2"/>
      <c r="BO33" s="39"/>
      <c r="BP33" s="39"/>
      <c r="BQ33" s="2"/>
      <c r="BR33" s="39"/>
      <c r="BS33" s="39"/>
      <c r="BT33" s="2"/>
      <c r="BU33" s="39"/>
      <c r="BV33" s="39"/>
      <c r="BW33" s="40"/>
      <c r="BX33" s="2"/>
      <c r="BZ33" s="75"/>
      <c r="CA33" s="72"/>
      <c r="CB33" s="102"/>
      <c r="CC33" s="75"/>
      <c r="CD33" s="72" t="s">
        <v>54</v>
      </c>
      <c r="CE33" s="102"/>
      <c r="CF33" s="75"/>
      <c r="CG33" s="72"/>
      <c r="CH33" s="102"/>
      <c r="CI33" s="21"/>
    </row>
    <row r="34" spans="1:88" hidden="1" x14ac:dyDescent="0.25">
      <c r="A34" s="1"/>
      <c r="B34" s="6" t="s">
        <v>58</v>
      </c>
      <c r="C34" s="3"/>
      <c r="D34" s="3"/>
      <c r="E34" s="3"/>
      <c r="F34" s="3"/>
      <c r="G34" s="3"/>
      <c r="H34" s="3"/>
      <c r="I34" s="3"/>
      <c r="J34" s="3"/>
      <c r="K34" s="3"/>
      <c r="L34" s="3"/>
      <c r="M34" s="3"/>
      <c r="N34" s="3"/>
      <c r="O34" s="3"/>
      <c r="P34" s="3"/>
      <c r="Q34" s="3"/>
      <c r="R34" s="3"/>
      <c r="S34" s="3"/>
      <c r="T34" s="3"/>
      <c r="U34" s="3"/>
      <c r="V34" s="3"/>
      <c r="W34" s="3"/>
      <c r="X34" s="3"/>
      <c r="Y34" s="3"/>
      <c r="Z34" s="3"/>
      <c r="AA34" s="2"/>
      <c r="AB34" s="39"/>
      <c r="AC34" s="39"/>
      <c r="AD34" s="2"/>
      <c r="AE34" s="39"/>
      <c r="AF34" s="39"/>
      <c r="AG34" s="2"/>
      <c r="AH34" s="39"/>
      <c r="AI34" s="39"/>
      <c r="AJ34" s="2"/>
      <c r="AK34" s="39"/>
      <c r="AL34" s="39"/>
      <c r="AM34" s="2"/>
      <c r="AN34" s="39"/>
      <c r="AO34" s="39"/>
      <c r="AP34" s="71"/>
      <c r="AQ34" s="72"/>
      <c r="AR34" s="72"/>
      <c r="AS34" s="71"/>
      <c r="AT34" s="72"/>
      <c r="AU34" s="72"/>
      <c r="AV34" s="2"/>
      <c r="AW34" s="39"/>
      <c r="AX34" s="39"/>
      <c r="AY34" s="2"/>
      <c r="AZ34" s="39"/>
      <c r="BA34" s="39"/>
      <c r="BB34" s="2"/>
      <c r="BC34" s="39"/>
      <c r="BD34" s="39"/>
      <c r="BE34" s="2"/>
      <c r="BF34" s="39"/>
      <c r="BG34" s="39"/>
      <c r="BH34" s="2"/>
      <c r="BI34" s="39"/>
      <c r="BJ34" s="39"/>
      <c r="BK34" s="2"/>
      <c r="BL34" s="39"/>
      <c r="BM34" s="39"/>
      <c r="BN34" s="2"/>
      <c r="BO34" s="39"/>
      <c r="BP34" s="39"/>
      <c r="BQ34" s="2"/>
      <c r="BR34" s="39"/>
      <c r="BS34" s="39"/>
      <c r="BT34" s="2"/>
      <c r="BU34" s="39"/>
      <c r="BV34" s="39"/>
      <c r="BW34" s="40"/>
      <c r="BX34" s="2"/>
      <c r="BZ34" s="75">
        <v>-57.32</v>
      </c>
      <c r="CA34" s="72">
        <v>0.61519999999999997</v>
      </c>
      <c r="CB34" s="102">
        <v>9.2999999999999999E-2</v>
      </c>
      <c r="CC34" s="75">
        <v>-102.35</v>
      </c>
      <c r="CD34" s="72">
        <v>0.57040000000000002</v>
      </c>
      <c r="CE34" s="102">
        <v>0.113</v>
      </c>
      <c r="CF34" s="75">
        <v>-170.83</v>
      </c>
      <c r="CG34" s="72">
        <v>0.48509999999999998</v>
      </c>
      <c r="CH34" s="102">
        <v>5.7299999999999997E-2</v>
      </c>
      <c r="CI34" s="21"/>
    </row>
    <row r="35" spans="1:88" hidden="1" x14ac:dyDescent="0.25">
      <c r="A35" s="1"/>
      <c r="B35" s="6" t="s">
        <v>59</v>
      </c>
      <c r="C35" s="3"/>
      <c r="D35" s="3"/>
      <c r="E35" s="3"/>
      <c r="F35" s="3"/>
      <c r="G35" s="3"/>
      <c r="H35" s="3"/>
      <c r="I35" s="3"/>
      <c r="J35" s="3"/>
      <c r="K35" s="3"/>
      <c r="L35" s="3"/>
      <c r="M35" s="3"/>
      <c r="N35" s="3"/>
      <c r="O35" s="3"/>
      <c r="P35" s="3"/>
      <c r="Q35" s="3"/>
      <c r="R35" s="3"/>
      <c r="S35" s="3"/>
      <c r="T35" s="3"/>
      <c r="U35" s="3"/>
      <c r="V35" s="3"/>
      <c r="W35" s="3"/>
      <c r="X35" s="3"/>
      <c r="Y35" s="3"/>
      <c r="Z35" s="3"/>
      <c r="AA35" s="2"/>
      <c r="AB35" s="39"/>
      <c r="AC35" s="39"/>
      <c r="AD35" s="2"/>
      <c r="AE35" s="39"/>
      <c r="AF35" s="39"/>
      <c r="AG35" s="2"/>
      <c r="AH35" s="39"/>
      <c r="AI35" s="39"/>
      <c r="AJ35" s="2"/>
      <c r="AK35" s="39"/>
      <c r="AL35" s="39"/>
      <c r="AM35" s="2"/>
      <c r="AN35" s="39"/>
      <c r="AO35" s="39"/>
      <c r="AP35" s="71"/>
      <c r="AQ35" s="72"/>
      <c r="AR35" s="72"/>
      <c r="AS35" s="71"/>
      <c r="AT35" s="72"/>
      <c r="AU35" s="72"/>
      <c r="AV35" s="2"/>
      <c r="AW35" s="39"/>
      <c r="AX35" s="39"/>
      <c r="AY35" s="2"/>
      <c r="AZ35" s="39"/>
      <c r="BA35" s="39"/>
      <c r="BB35" s="2"/>
      <c r="BC35" s="39"/>
      <c r="BD35" s="39"/>
      <c r="BE35" s="2"/>
      <c r="BF35" s="39"/>
      <c r="BG35" s="39"/>
      <c r="BH35" s="2"/>
      <c r="BI35" s="39"/>
      <c r="BJ35" s="39"/>
      <c r="BK35" s="2"/>
      <c r="BL35" s="39"/>
      <c r="BM35" s="39"/>
      <c r="BN35" s="2"/>
      <c r="BO35" s="39"/>
      <c r="BP35" s="39"/>
      <c r="BQ35" s="2"/>
      <c r="BR35" s="39"/>
      <c r="BS35" s="39"/>
      <c r="BT35" s="2"/>
      <c r="BU35" s="39"/>
      <c r="BV35" s="39"/>
      <c r="BW35" s="40"/>
      <c r="BX35" s="2"/>
      <c r="BZ35" s="75"/>
      <c r="CA35" s="72"/>
      <c r="CB35" s="102"/>
      <c r="CC35" s="75"/>
      <c r="CD35" s="72" t="s">
        <v>54</v>
      </c>
      <c r="CE35" s="102"/>
      <c r="CF35" s="75"/>
      <c r="CG35" s="72"/>
      <c r="CH35" s="102"/>
      <c r="CI35" s="21"/>
    </row>
    <row r="36" spans="1:88" hidden="1" x14ac:dyDescent="0.25">
      <c r="A36" s="1"/>
      <c r="B36" s="6" t="s">
        <v>60</v>
      </c>
      <c r="C36" s="3"/>
      <c r="D36" s="3"/>
      <c r="E36" s="3"/>
      <c r="F36" s="3"/>
      <c r="G36" s="3"/>
      <c r="H36" s="3"/>
      <c r="I36" s="3"/>
      <c r="J36" s="3"/>
      <c r="K36" s="3"/>
      <c r="L36" s="3"/>
      <c r="M36" s="3"/>
      <c r="N36" s="3"/>
      <c r="O36" s="3"/>
      <c r="P36" s="3"/>
      <c r="Q36" s="3"/>
      <c r="R36" s="3"/>
      <c r="S36" s="3"/>
      <c r="T36" s="3"/>
      <c r="U36" s="3"/>
      <c r="V36" s="3"/>
      <c r="W36" s="3"/>
      <c r="X36" s="3"/>
      <c r="Y36" s="3"/>
      <c r="Z36" s="3"/>
      <c r="AA36" s="2"/>
      <c r="AB36" s="39"/>
      <c r="AC36" s="39"/>
      <c r="AD36" s="2"/>
      <c r="AE36" s="39"/>
      <c r="AF36" s="39"/>
      <c r="AG36" s="2"/>
      <c r="AH36" s="39"/>
      <c r="AI36" s="39"/>
      <c r="AJ36" s="2"/>
      <c r="AK36" s="39"/>
      <c r="AL36" s="39"/>
      <c r="AM36" s="2"/>
      <c r="AN36" s="39"/>
      <c r="AO36" s="39"/>
      <c r="AP36" s="71"/>
      <c r="AQ36" s="72"/>
      <c r="AR36" s="72"/>
      <c r="AS36" s="71"/>
      <c r="AT36" s="72"/>
      <c r="AU36" s="72"/>
      <c r="AV36" s="2"/>
      <c r="AW36" s="39"/>
      <c r="AX36" s="39"/>
      <c r="AY36" s="2"/>
      <c r="AZ36" s="39"/>
      <c r="BA36" s="39"/>
      <c r="BB36" s="2"/>
      <c r="BC36" s="39"/>
      <c r="BD36" s="39"/>
      <c r="BE36" s="2"/>
      <c r="BF36" s="39"/>
      <c r="BG36" s="39"/>
      <c r="BH36" s="2"/>
      <c r="BI36" s="39"/>
      <c r="BJ36" s="39"/>
      <c r="BK36" s="2"/>
      <c r="BL36" s="39"/>
      <c r="BM36" s="39"/>
      <c r="BN36" s="2"/>
      <c r="BO36" s="39"/>
      <c r="BP36" s="39"/>
      <c r="BQ36" s="2"/>
      <c r="BR36" s="39"/>
      <c r="BS36" s="39"/>
      <c r="BT36" s="2"/>
      <c r="BU36" s="39"/>
      <c r="BV36" s="39"/>
      <c r="BW36" s="40"/>
      <c r="BX36" s="2"/>
      <c r="BZ36" s="75"/>
      <c r="CA36" s="72"/>
      <c r="CB36" s="102"/>
      <c r="CC36" s="75"/>
      <c r="CD36" s="72" t="s">
        <v>54</v>
      </c>
      <c r="CE36" s="102"/>
      <c r="CF36" s="75"/>
      <c r="CG36" s="72"/>
      <c r="CH36" s="102"/>
      <c r="CI36" s="21"/>
    </row>
    <row r="37" spans="1:88" hidden="1" x14ac:dyDescent="0.25">
      <c r="A37" s="1" t="s">
        <v>61</v>
      </c>
      <c r="B37" s="24" t="s">
        <v>1</v>
      </c>
      <c r="C37" s="24"/>
      <c r="D37" s="24"/>
      <c r="E37" s="24"/>
      <c r="F37" s="24"/>
      <c r="G37" s="24"/>
      <c r="H37" s="24"/>
      <c r="I37" s="24"/>
      <c r="J37" s="24"/>
      <c r="K37" s="24"/>
      <c r="L37" s="24"/>
      <c r="M37" s="24"/>
      <c r="N37" s="24"/>
      <c r="O37" s="24"/>
      <c r="P37" s="24"/>
      <c r="Q37" s="24"/>
      <c r="R37" s="24"/>
      <c r="S37" s="24"/>
      <c r="T37" s="24"/>
      <c r="U37" s="24"/>
      <c r="V37" s="24"/>
      <c r="W37" s="24"/>
      <c r="X37" s="24"/>
      <c r="Y37" s="24"/>
      <c r="Z37" s="24"/>
      <c r="AA37" s="5">
        <v>-21.65</v>
      </c>
      <c r="AB37" s="10">
        <v>0.5</v>
      </c>
      <c r="AC37" s="11">
        <v>7.1000000000000004E-3</v>
      </c>
      <c r="AD37" s="5">
        <v>8.48</v>
      </c>
      <c r="AE37" s="10">
        <v>0.83330000000000004</v>
      </c>
      <c r="AF37" s="11">
        <v>2E-3</v>
      </c>
      <c r="AG37" s="5"/>
      <c r="AH37" s="10"/>
      <c r="AI37" s="11"/>
      <c r="AJ37" s="5"/>
      <c r="AK37" s="10"/>
      <c r="AL37" s="11"/>
      <c r="AM37" s="5"/>
      <c r="AN37" s="10"/>
      <c r="AO37" s="11"/>
      <c r="AP37" s="5"/>
      <c r="AQ37" s="10"/>
      <c r="AR37" s="11"/>
      <c r="AS37" s="5"/>
      <c r="AT37" s="10"/>
      <c r="AU37" s="11"/>
      <c r="AV37" s="5"/>
      <c r="AW37" s="10"/>
      <c r="AX37" s="11"/>
      <c r="AY37" s="5"/>
      <c r="AZ37" s="10"/>
      <c r="BA37" s="11"/>
      <c r="BB37" s="5"/>
      <c r="BC37" s="10"/>
      <c r="BD37" s="11"/>
      <c r="BE37" s="5"/>
      <c r="BF37" s="10"/>
      <c r="BG37" s="11"/>
      <c r="BH37" s="5"/>
      <c r="BI37" s="10"/>
      <c r="BJ37" s="11"/>
      <c r="BK37" s="5"/>
      <c r="BL37" s="10"/>
      <c r="BM37" s="11"/>
      <c r="BN37" s="5"/>
      <c r="BO37" s="10"/>
      <c r="BP37" s="11"/>
      <c r="BQ37" s="5"/>
      <c r="BR37" s="10"/>
      <c r="BS37" s="11"/>
      <c r="BT37" s="5"/>
      <c r="BU37" s="10"/>
      <c r="BV37" s="35"/>
      <c r="BW37" s="38"/>
      <c r="BX37" s="79" t="s">
        <v>33</v>
      </c>
      <c r="BY37" s="71"/>
      <c r="BZ37" s="28"/>
      <c r="CA37" s="19"/>
      <c r="CB37" s="20"/>
      <c r="CC37" s="28"/>
      <c r="CD37" s="19"/>
      <c r="CE37" s="20"/>
      <c r="CF37" s="28"/>
      <c r="CG37" s="19"/>
      <c r="CH37" s="20"/>
      <c r="CI37" s="106"/>
      <c r="CJ37" s="107"/>
    </row>
    <row r="38" spans="1:88" hidden="1" x14ac:dyDescent="0.25">
      <c r="A38" s="1"/>
      <c r="B38" s="6"/>
      <c r="C38" s="3"/>
      <c r="D38" s="3"/>
      <c r="E38" s="3"/>
      <c r="F38" s="3"/>
      <c r="G38" s="3"/>
      <c r="H38" s="3"/>
      <c r="I38" s="3"/>
      <c r="J38" s="3"/>
      <c r="K38" s="3"/>
      <c r="L38" s="3"/>
      <c r="M38" s="3"/>
      <c r="N38" s="3"/>
      <c r="O38" s="3"/>
      <c r="P38" s="3"/>
      <c r="Q38" s="3"/>
      <c r="R38" s="3"/>
      <c r="S38" s="3"/>
      <c r="T38" s="3"/>
      <c r="U38" s="3"/>
      <c r="V38" s="3"/>
      <c r="W38" s="3"/>
      <c r="X38" s="3"/>
      <c r="Y38" s="3"/>
      <c r="Z38" s="3"/>
      <c r="AA38" s="2"/>
      <c r="AB38" s="39"/>
      <c r="AC38" s="39"/>
      <c r="AD38" s="2"/>
      <c r="AE38" s="39"/>
      <c r="AF38" s="39"/>
      <c r="AG38" s="2"/>
      <c r="AH38" s="39"/>
      <c r="AI38" s="39"/>
      <c r="AJ38" s="2"/>
      <c r="AK38" s="39"/>
      <c r="AL38" s="39"/>
      <c r="AM38" s="2"/>
      <c r="AN38" s="39"/>
      <c r="AO38" s="39"/>
      <c r="AP38" s="71"/>
      <c r="AQ38" s="72"/>
      <c r="AR38" s="72"/>
      <c r="AS38" s="71"/>
      <c r="AT38" s="72"/>
      <c r="AU38" s="72"/>
      <c r="AV38" s="2"/>
      <c r="AW38" s="39"/>
      <c r="AX38" s="39"/>
      <c r="AY38" s="2"/>
      <c r="AZ38" s="39"/>
      <c r="BA38" s="39"/>
      <c r="BB38" s="2"/>
      <c r="BC38" s="39"/>
      <c r="BD38" s="39"/>
      <c r="BE38" s="2"/>
      <c r="BF38" s="39"/>
      <c r="BG38" s="39"/>
      <c r="BH38" s="2"/>
      <c r="BI38" s="39"/>
      <c r="BJ38" s="39"/>
      <c r="BK38" s="2"/>
      <c r="BL38" s="39"/>
      <c r="BM38" s="39"/>
      <c r="BN38" s="2"/>
      <c r="BO38" s="39"/>
      <c r="BP38" s="39"/>
      <c r="BQ38" s="2"/>
      <c r="BR38" s="39"/>
      <c r="BS38" s="39"/>
      <c r="BT38" s="2"/>
      <c r="BU38" s="39"/>
      <c r="BV38" s="39"/>
      <c r="BW38" s="40"/>
      <c r="BX38" s="2"/>
      <c r="BZ38" s="75"/>
      <c r="CA38" s="72"/>
      <c r="CB38" s="102"/>
      <c r="CC38" s="75"/>
      <c r="CD38" s="72"/>
      <c r="CE38" s="102"/>
      <c r="CF38" s="75"/>
      <c r="CG38" s="72"/>
      <c r="CH38" s="102"/>
      <c r="CI38" s="21"/>
    </row>
    <row r="39" spans="1:88" hidden="1" x14ac:dyDescent="0.25">
      <c r="A39" s="1"/>
      <c r="B39" s="6"/>
      <c r="C39" s="3"/>
      <c r="D39" s="3"/>
      <c r="E39" s="3"/>
      <c r="F39" s="3"/>
      <c r="G39" s="3"/>
      <c r="H39" s="3"/>
      <c r="I39" s="3"/>
      <c r="J39" s="3"/>
      <c r="K39" s="3"/>
      <c r="L39" s="3"/>
      <c r="M39" s="3"/>
      <c r="N39" s="3"/>
      <c r="O39" s="3"/>
      <c r="P39" s="3"/>
      <c r="Q39" s="3"/>
      <c r="R39" s="3"/>
      <c r="S39" s="3"/>
      <c r="T39" s="3"/>
      <c r="U39" s="3"/>
      <c r="V39" s="3"/>
      <c r="W39" s="3"/>
      <c r="X39" s="3"/>
      <c r="Y39" s="3"/>
      <c r="Z39" s="3"/>
      <c r="AA39" s="2"/>
      <c r="AB39" s="39"/>
      <c r="AC39" s="39"/>
      <c r="AD39" s="2"/>
      <c r="AE39" s="39"/>
      <c r="AF39" s="39"/>
      <c r="AG39" s="2"/>
      <c r="AH39" s="39"/>
      <c r="AI39" s="39"/>
      <c r="AJ39" s="2"/>
      <c r="AK39" s="39"/>
      <c r="AL39" s="39"/>
      <c r="AM39" s="2"/>
      <c r="AN39" s="39"/>
      <c r="AO39" s="39"/>
      <c r="AP39" s="2"/>
      <c r="AQ39" s="39"/>
      <c r="AR39" s="39"/>
      <c r="AS39" s="2"/>
      <c r="AT39" s="39"/>
      <c r="AU39" s="39"/>
      <c r="AV39" s="2"/>
      <c r="AW39" s="39"/>
      <c r="AX39" s="39"/>
      <c r="AY39" s="2"/>
      <c r="AZ39" s="39"/>
      <c r="BA39" s="39"/>
      <c r="BB39" s="2"/>
      <c r="BC39" s="39"/>
      <c r="BD39" s="39"/>
      <c r="BE39" s="2"/>
      <c r="BF39" s="39"/>
      <c r="BG39" s="39"/>
      <c r="BH39" s="2"/>
      <c r="BI39" s="39"/>
      <c r="BJ39" s="39"/>
      <c r="BK39" s="2"/>
      <c r="BL39" s="39"/>
      <c r="BM39" s="39"/>
      <c r="BN39" s="2"/>
      <c r="BO39" s="39"/>
      <c r="BP39" s="39"/>
      <c r="BQ39" s="2"/>
      <c r="BR39" s="39"/>
      <c r="BS39" s="39"/>
      <c r="BT39" s="2"/>
      <c r="BU39" s="39"/>
      <c r="BV39" s="39"/>
      <c r="BW39" s="40"/>
      <c r="BX39" s="2"/>
      <c r="BZ39" s="63"/>
      <c r="CA39" s="64"/>
      <c r="CB39" s="65"/>
      <c r="CC39" s="63"/>
      <c r="CD39" s="64"/>
      <c r="CE39" s="65"/>
      <c r="CF39" s="63"/>
      <c r="CG39" s="64"/>
      <c r="CH39" s="65"/>
    </row>
    <row r="40" spans="1:88" hidden="1" x14ac:dyDescent="0.25">
      <c r="A40" s="1" t="s">
        <v>35</v>
      </c>
      <c r="B40" s="6" t="s">
        <v>8</v>
      </c>
      <c r="C40" s="112"/>
      <c r="D40" s="112"/>
      <c r="E40" s="112"/>
      <c r="F40" s="112"/>
      <c r="G40" s="112"/>
      <c r="H40" s="112"/>
      <c r="I40" s="112"/>
      <c r="J40" s="112"/>
      <c r="K40" s="112"/>
      <c r="L40" s="112"/>
      <c r="M40" s="112"/>
      <c r="N40" s="112"/>
      <c r="O40" s="112"/>
      <c r="P40" s="112"/>
      <c r="Q40" s="112"/>
      <c r="R40" s="112"/>
      <c r="S40" s="112"/>
      <c r="T40" s="112"/>
      <c r="U40" s="112"/>
      <c r="V40" s="112"/>
      <c r="W40" s="112"/>
      <c r="X40" s="112"/>
      <c r="Y40" s="112"/>
      <c r="Z40" s="112"/>
      <c r="AA40" s="22">
        <v>-7.99</v>
      </c>
      <c r="AB40" s="10">
        <v>0.5</v>
      </c>
      <c r="AC40" s="11">
        <v>1.4500000000000001E-2</v>
      </c>
      <c r="AD40" s="5">
        <v>-24.96</v>
      </c>
      <c r="AE40" s="10">
        <v>0.33329999999999999</v>
      </c>
      <c r="AF40" s="11">
        <v>3.2300000000000002E-2</v>
      </c>
      <c r="AG40" s="5">
        <v>1.63</v>
      </c>
      <c r="AH40" s="10">
        <v>0.29409999999999997</v>
      </c>
      <c r="AI40" s="11">
        <v>3.2500000000000001E-2</v>
      </c>
      <c r="AJ40" s="5">
        <v>-210.64</v>
      </c>
      <c r="AK40" s="10">
        <v>0.2</v>
      </c>
      <c r="AL40" s="11">
        <v>4.3700000000000003E-2</v>
      </c>
      <c r="AM40" s="5">
        <v>-165.41</v>
      </c>
      <c r="AN40" s="10">
        <v>0.47620000000000001</v>
      </c>
      <c r="AO40" s="11">
        <v>4.4600000000000001E-2</v>
      </c>
      <c r="AP40" s="5">
        <v>-47.38</v>
      </c>
      <c r="AQ40" s="10">
        <v>0.375</v>
      </c>
      <c r="AR40" s="11">
        <v>1.4200000000000001E-2</v>
      </c>
      <c r="AS40" s="5">
        <v>-82.66</v>
      </c>
      <c r="AT40" s="10">
        <v>0.4667</v>
      </c>
      <c r="AU40" s="11">
        <v>3.3399999999999999E-2</v>
      </c>
      <c r="AV40" s="5">
        <v>0.88</v>
      </c>
      <c r="AW40" s="10">
        <v>1</v>
      </c>
      <c r="AX40" s="11">
        <v>2E-3</v>
      </c>
      <c r="AY40" s="5">
        <v>-147.99</v>
      </c>
      <c r="AZ40" s="10">
        <v>0.4</v>
      </c>
      <c r="BA40" s="11">
        <v>3.7600000000000001E-2</v>
      </c>
      <c r="BB40" s="5">
        <v>-45.79</v>
      </c>
      <c r="BC40" s="10">
        <v>0.375</v>
      </c>
      <c r="BD40" s="11">
        <v>1.3599999999999999E-2</v>
      </c>
      <c r="BE40" s="5">
        <v>-63.66</v>
      </c>
      <c r="BF40" s="10">
        <v>0.47620000000000001</v>
      </c>
      <c r="BG40" s="11">
        <v>2.46E-2</v>
      </c>
      <c r="BH40" s="5">
        <v>120.74</v>
      </c>
      <c r="BI40" s="10">
        <v>0.76919999999999999</v>
      </c>
      <c r="BJ40" s="11">
        <v>1.38E-2</v>
      </c>
      <c r="BK40" s="5">
        <v>52.72</v>
      </c>
      <c r="BL40" s="10">
        <v>1</v>
      </c>
      <c r="BM40" s="11">
        <v>6.7000000000000002E-3</v>
      </c>
      <c r="BN40" s="5">
        <v>137.32</v>
      </c>
      <c r="BO40" s="10">
        <v>1</v>
      </c>
      <c r="BP40" s="11">
        <v>7.7999999999999996E-3</v>
      </c>
      <c r="BQ40" s="5">
        <v>271.11</v>
      </c>
      <c r="BR40" s="10">
        <v>0.52939999999999998</v>
      </c>
      <c r="BS40" s="11">
        <v>2.0400000000000001E-2</v>
      </c>
      <c r="BT40" s="5">
        <v>289.89</v>
      </c>
      <c r="BU40" s="10">
        <v>0.5</v>
      </c>
      <c r="BV40" s="35">
        <v>1.9699999999999999E-2</v>
      </c>
      <c r="BW40" s="38">
        <f t="shared" ref="BW40" si="28">BT40+BQ40+BN40+BK40+BH40+BE40+BB40+AY40+AV40+AP40+AS40+AM40+AM40+AJ40+AG40+AD40+AA40</f>
        <v>-87.599999999999881</v>
      </c>
      <c r="BX40" s="22" t="s">
        <v>32</v>
      </c>
      <c r="BZ40" s="63"/>
      <c r="CA40" s="64"/>
      <c r="CB40" s="65"/>
      <c r="CC40" s="63"/>
      <c r="CD40" s="64"/>
      <c r="CE40" s="65"/>
      <c r="CF40" s="63"/>
      <c r="CG40" s="64"/>
      <c r="CH40" s="65"/>
    </row>
    <row r="41" spans="1:88" hidden="1" x14ac:dyDescent="0.25">
      <c r="A41" s="1" t="s">
        <v>35</v>
      </c>
      <c r="B41" s="104" t="s">
        <v>7</v>
      </c>
      <c r="C41" s="113"/>
      <c r="D41" s="113"/>
      <c r="E41" s="113"/>
      <c r="F41" s="113"/>
      <c r="G41" s="113"/>
      <c r="H41" s="113"/>
      <c r="I41" s="113"/>
      <c r="J41" s="113"/>
      <c r="K41" s="113"/>
      <c r="L41" s="113"/>
      <c r="M41" s="113"/>
      <c r="N41" s="113"/>
      <c r="O41" s="113"/>
      <c r="P41" s="113"/>
      <c r="Q41" s="113"/>
      <c r="R41" s="113"/>
      <c r="S41" s="113"/>
      <c r="T41" s="113"/>
      <c r="U41" s="113"/>
      <c r="V41" s="113"/>
      <c r="W41" s="113"/>
      <c r="X41" s="113"/>
      <c r="Y41" s="113"/>
      <c r="Z41" s="113"/>
      <c r="AA41" s="25">
        <v>72.989999999999995</v>
      </c>
      <c r="AB41" s="19">
        <v>0.71430000000000005</v>
      </c>
      <c r="AC41" s="20">
        <v>2.4299999999999999E-2</v>
      </c>
      <c r="AD41" s="28">
        <v>63.1</v>
      </c>
      <c r="AE41" s="19">
        <v>0.6</v>
      </c>
      <c r="AF41" s="20">
        <v>1.18E-2</v>
      </c>
      <c r="AG41" s="28">
        <v>-35.799999999999997</v>
      </c>
      <c r="AH41" s="19">
        <v>0.58330000000000004</v>
      </c>
      <c r="AI41" s="20">
        <v>1.8100000000000002E-2</v>
      </c>
      <c r="AJ41" s="28">
        <v>38.06</v>
      </c>
      <c r="AK41" s="19">
        <v>0.70589999999999997</v>
      </c>
      <c r="AL41" s="20">
        <v>1.47E-2</v>
      </c>
      <c r="AM41" s="28">
        <v>-45.41</v>
      </c>
      <c r="AN41" s="19">
        <v>0.61109999999999998</v>
      </c>
      <c r="AO41" s="20">
        <v>2.52E-2</v>
      </c>
      <c r="AP41" s="28">
        <v>-26.99</v>
      </c>
      <c r="AQ41" s="19">
        <v>0.55559999999999998</v>
      </c>
      <c r="AR41" s="20">
        <v>3.0700000000000002E-2</v>
      </c>
      <c r="AS41" s="28">
        <v>96.8</v>
      </c>
      <c r="AT41" s="19">
        <v>1</v>
      </c>
      <c r="AU41" s="20">
        <v>6.8999999999999999E-3</v>
      </c>
      <c r="AV41" s="28">
        <v>-22.9</v>
      </c>
      <c r="AW41" s="19">
        <v>0.625</v>
      </c>
      <c r="AX41" s="20">
        <v>1.77E-2</v>
      </c>
      <c r="AY41" s="28">
        <v>50.58</v>
      </c>
      <c r="AZ41" s="19">
        <v>1</v>
      </c>
      <c r="BA41" s="20">
        <v>4.7000000000000002E-3</v>
      </c>
      <c r="BB41" s="28">
        <v>123.2</v>
      </c>
      <c r="BC41" s="19">
        <v>0.84619999999999995</v>
      </c>
      <c r="BD41" s="20">
        <v>1.4500000000000001E-2</v>
      </c>
      <c r="BE41" s="28">
        <v>-87.36</v>
      </c>
      <c r="BF41" s="19">
        <v>0.5</v>
      </c>
      <c r="BG41" s="20">
        <v>4.02E-2</v>
      </c>
      <c r="BH41" s="28">
        <v>9.1300000000000008</v>
      </c>
      <c r="BI41" s="19">
        <v>0.70830000000000004</v>
      </c>
      <c r="BJ41" s="20">
        <v>2.52E-2</v>
      </c>
      <c r="BK41" s="28">
        <v>63.5</v>
      </c>
      <c r="BL41" s="19">
        <v>0.9</v>
      </c>
      <c r="BM41" s="20">
        <v>1.7999999999999999E-2</v>
      </c>
      <c r="BN41" s="28">
        <v>97.18</v>
      </c>
      <c r="BO41" s="19">
        <v>1</v>
      </c>
      <c r="BP41" s="20">
        <v>4.4999999999999997E-3</v>
      </c>
      <c r="BQ41" s="28">
        <v>37.799999999999997</v>
      </c>
      <c r="BR41" s="19">
        <v>0.70589999999999997</v>
      </c>
      <c r="BS41" s="20">
        <v>1.4800000000000001E-2</v>
      </c>
      <c r="BT41" s="28">
        <v>-27.8</v>
      </c>
      <c r="BU41" s="19">
        <v>0.66669999999999996</v>
      </c>
      <c r="BV41" s="36">
        <v>1.1299999999999999E-2</v>
      </c>
      <c r="BW41" s="38">
        <f>BT41+BQ41+BN41+BK41+BH41+BE41+BB41+AY41+AV41+AP41+AS41+AM41+AM41+AJ41+AG41+AD41+AA41</f>
        <v>360.67</v>
      </c>
      <c r="BX41" s="25" t="s">
        <v>32</v>
      </c>
      <c r="BZ41" s="63"/>
      <c r="CA41" s="64"/>
      <c r="CB41" s="65"/>
      <c r="CC41" s="63"/>
      <c r="CD41" s="64"/>
      <c r="CE41" s="65"/>
      <c r="CF41" s="63"/>
      <c r="CG41" s="64"/>
      <c r="CH41" s="65"/>
    </row>
    <row r="42" spans="1:88" hidden="1" x14ac:dyDescent="0.25">
      <c r="A42" s="1" t="s">
        <v>35</v>
      </c>
      <c r="B42" s="6" t="s">
        <v>6</v>
      </c>
      <c r="C42" s="112"/>
      <c r="D42" s="112"/>
      <c r="E42" s="112"/>
      <c r="F42" s="112"/>
      <c r="G42" s="112"/>
      <c r="H42" s="112"/>
      <c r="I42" s="112"/>
      <c r="J42" s="112"/>
      <c r="K42" s="112"/>
      <c r="L42" s="112"/>
      <c r="M42" s="112"/>
      <c r="N42" s="112"/>
      <c r="O42" s="112"/>
      <c r="P42" s="112"/>
      <c r="Q42" s="112"/>
      <c r="R42" s="112"/>
      <c r="S42" s="112"/>
      <c r="T42" s="112"/>
      <c r="U42" s="112"/>
      <c r="V42" s="112"/>
      <c r="W42" s="112"/>
      <c r="X42" s="112"/>
      <c r="Y42" s="112"/>
      <c r="Z42" s="112"/>
      <c r="AA42" s="22"/>
      <c r="AB42" s="10"/>
      <c r="AC42" s="11"/>
      <c r="AD42" s="5"/>
      <c r="AE42" s="10"/>
      <c r="AF42" s="11"/>
      <c r="AG42" s="5"/>
      <c r="AH42" s="10"/>
      <c r="AI42" s="11"/>
      <c r="AJ42" s="5"/>
      <c r="AK42" s="10"/>
      <c r="AL42" s="11"/>
      <c r="AM42" s="5"/>
      <c r="AN42" s="10"/>
      <c r="AO42" s="11"/>
      <c r="AP42" s="5"/>
      <c r="AQ42" s="10"/>
      <c r="AR42" s="11"/>
      <c r="AS42" s="5"/>
      <c r="AT42" s="10"/>
      <c r="AU42" s="11"/>
      <c r="AV42" s="5"/>
      <c r="AW42" s="10"/>
      <c r="AX42" s="11"/>
      <c r="AY42" s="5"/>
      <c r="AZ42" s="10"/>
      <c r="BA42" s="11"/>
      <c r="BB42" s="5"/>
      <c r="BC42" s="10"/>
      <c r="BD42" s="11"/>
      <c r="BE42" s="5"/>
      <c r="BF42" s="10"/>
      <c r="BG42" s="11"/>
      <c r="BH42" s="5"/>
      <c r="BI42" s="10"/>
      <c r="BJ42" s="11"/>
      <c r="BK42" s="5"/>
      <c r="BL42" s="10"/>
      <c r="BM42" s="11"/>
      <c r="BN42" s="5"/>
      <c r="BO42" s="10"/>
      <c r="BP42" s="11"/>
      <c r="BQ42" s="5">
        <v>49.04</v>
      </c>
      <c r="BR42" s="10">
        <v>0.7</v>
      </c>
      <c r="BS42" s="11">
        <v>1.35E-2</v>
      </c>
      <c r="BT42" s="5">
        <v>63.9</v>
      </c>
      <c r="BU42" s="10">
        <v>1</v>
      </c>
      <c r="BV42" s="35">
        <v>5.4000000000000003E-3</v>
      </c>
      <c r="BW42" s="38">
        <f t="shared" ref="BW42:BW45" si="29">BT42+BQ42+BN42+BK42+BH42+BE42+BB42+AY42+AV42+AP42+AS42+AM42+AM42+AJ42+AG42+AD42+AA42</f>
        <v>112.94</v>
      </c>
      <c r="BX42" s="22" t="s">
        <v>32</v>
      </c>
      <c r="BZ42" s="63"/>
      <c r="CA42" s="64"/>
      <c r="CB42" s="65"/>
      <c r="CC42" s="63"/>
      <c r="CD42" s="64"/>
      <c r="CE42" s="65"/>
      <c r="CF42" s="63"/>
      <c r="CG42" s="64"/>
      <c r="CH42" s="65"/>
    </row>
    <row r="43" spans="1:88" ht="15.75" hidden="1" thickBot="1" x14ac:dyDescent="0.3">
      <c r="A43" s="1" t="s">
        <v>35</v>
      </c>
      <c r="B43" s="6" t="s">
        <v>14</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88"/>
      <c r="AB43" s="31"/>
      <c r="AC43" s="32"/>
      <c r="AD43" s="30"/>
      <c r="AE43" s="31"/>
      <c r="AF43" s="32"/>
      <c r="AG43" s="30"/>
      <c r="AH43" s="31"/>
      <c r="AI43" s="32"/>
      <c r="AJ43" s="30"/>
      <c r="AK43" s="31"/>
      <c r="AL43" s="32"/>
      <c r="AM43" s="30"/>
      <c r="AN43" s="31"/>
      <c r="AO43" s="32"/>
      <c r="AP43" s="30"/>
      <c r="AQ43" s="31"/>
      <c r="AR43" s="32"/>
      <c r="AS43" s="30"/>
      <c r="AT43" s="31"/>
      <c r="AU43" s="32"/>
      <c r="AV43" s="30"/>
      <c r="AW43" s="31"/>
      <c r="AX43" s="32"/>
      <c r="AY43" s="30"/>
      <c r="AZ43" s="31"/>
      <c r="BA43" s="32"/>
      <c r="BB43" s="30"/>
      <c r="BC43" s="31"/>
      <c r="BD43" s="32"/>
      <c r="BE43" s="30"/>
      <c r="BF43" s="31"/>
      <c r="BG43" s="32"/>
      <c r="BH43" s="30"/>
      <c r="BI43" s="31"/>
      <c r="BJ43" s="32"/>
      <c r="BK43" s="30"/>
      <c r="BL43" s="31"/>
      <c r="BM43" s="32"/>
      <c r="BN43" s="30"/>
      <c r="BO43" s="31"/>
      <c r="BP43" s="32"/>
      <c r="BQ43" s="30">
        <v>18.16</v>
      </c>
      <c r="BR43" s="31">
        <v>0.53849999999999998</v>
      </c>
      <c r="BS43" s="32">
        <v>2.1899999999999999E-2</v>
      </c>
      <c r="BT43" s="30">
        <v>21.61</v>
      </c>
      <c r="BU43" s="31">
        <v>0.4667</v>
      </c>
      <c r="BV43" s="37">
        <v>2.69E-2</v>
      </c>
      <c r="BW43" s="54">
        <f t="shared" si="29"/>
        <v>39.769999999999996</v>
      </c>
      <c r="BX43" s="22" t="s">
        <v>32</v>
      </c>
      <c r="BZ43" s="30">
        <v>-670</v>
      </c>
      <c r="CA43" s="31">
        <v>0.62539999999999996</v>
      </c>
      <c r="CB43" s="32">
        <v>0.19159999999999999</v>
      </c>
      <c r="CC43" s="30">
        <v>-575.29999999999995</v>
      </c>
      <c r="CD43" s="31">
        <v>0.56720000000000004</v>
      </c>
      <c r="CE43" s="32">
        <v>0.13370000000000001</v>
      </c>
      <c r="CF43" s="83">
        <v>-57.84</v>
      </c>
      <c r="CG43" s="84">
        <v>0.4854</v>
      </c>
      <c r="CH43" s="85">
        <v>6.7699999999999996E-2</v>
      </c>
      <c r="CI43" s="21" t="s">
        <v>39</v>
      </c>
    </row>
    <row r="44" spans="1:88" hidden="1" x14ac:dyDescent="0.25">
      <c r="A44" s="1" t="s">
        <v>35</v>
      </c>
      <c r="B44" s="6" t="s">
        <v>5</v>
      </c>
      <c r="C44" s="112"/>
      <c r="D44" s="112"/>
      <c r="E44" s="112"/>
      <c r="F44" s="112"/>
      <c r="G44" s="112"/>
      <c r="H44" s="112"/>
      <c r="I44" s="112"/>
      <c r="J44" s="112"/>
      <c r="K44" s="112"/>
      <c r="L44" s="112"/>
      <c r="M44" s="112"/>
      <c r="N44" s="112"/>
      <c r="O44" s="112"/>
      <c r="P44" s="112"/>
      <c r="Q44" s="112"/>
      <c r="R44" s="112"/>
      <c r="S44" s="112"/>
      <c r="T44" s="112"/>
      <c r="U44" s="112"/>
      <c r="V44" s="112"/>
      <c r="W44" s="112"/>
      <c r="X44" s="112"/>
      <c r="Y44" s="112"/>
      <c r="Z44" s="112"/>
      <c r="AA44" s="22"/>
      <c r="AB44" s="10"/>
      <c r="AC44" s="11"/>
      <c r="AD44" s="5"/>
      <c r="AE44" s="10"/>
      <c r="AF44" s="11"/>
      <c r="AG44" s="5"/>
      <c r="AH44" s="10"/>
      <c r="AI44" s="11"/>
      <c r="AJ44" s="5"/>
      <c r="AK44" s="10"/>
      <c r="AL44" s="11"/>
      <c r="AM44" s="5"/>
      <c r="AN44" s="10"/>
      <c r="AO44" s="11"/>
      <c r="AP44" s="5"/>
      <c r="AQ44" s="10"/>
      <c r="AR44" s="11"/>
      <c r="AS44" s="5"/>
      <c r="AT44" s="10"/>
      <c r="AU44" s="11"/>
      <c r="AV44" s="5"/>
      <c r="AW44" s="10"/>
      <c r="AX44" s="11"/>
      <c r="AY44" s="5"/>
      <c r="AZ44" s="10"/>
      <c r="BA44" s="11"/>
      <c r="BB44" s="5"/>
      <c r="BC44" s="10"/>
      <c r="BD44" s="11"/>
      <c r="BE44" s="5"/>
      <c r="BF44" s="10"/>
      <c r="BG44" s="11"/>
      <c r="BH44" s="5"/>
      <c r="BI44" s="10"/>
      <c r="BJ44" s="11"/>
      <c r="BK44" s="5"/>
      <c r="BL44" s="10"/>
      <c r="BM44" s="11"/>
      <c r="BN44" s="5"/>
      <c r="BO44" s="10"/>
      <c r="BP44" s="11"/>
      <c r="BQ44" s="5">
        <v>2.88</v>
      </c>
      <c r="BR44" s="10">
        <v>0.58330000000000004</v>
      </c>
      <c r="BS44" s="11">
        <v>2.5999999999999999E-2</v>
      </c>
      <c r="BT44" s="5"/>
      <c r="BU44" s="10"/>
      <c r="BV44" s="35"/>
      <c r="BW44" s="38">
        <f t="shared" si="29"/>
        <v>2.88</v>
      </c>
      <c r="BX44" s="80" t="s">
        <v>32</v>
      </c>
      <c r="BZ44" s="63"/>
      <c r="CA44" s="64"/>
      <c r="CB44" s="65"/>
      <c r="CC44" s="63"/>
      <c r="CD44" s="64"/>
      <c r="CE44" s="65"/>
      <c r="CF44" s="63"/>
      <c r="CG44" s="64"/>
      <c r="CH44" s="65"/>
    </row>
    <row r="45" spans="1:88" hidden="1" x14ac:dyDescent="0.25">
      <c r="A45" s="1" t="s">
        <v>35</v>
      </c>
      <c r="B45" s="6" t="s">
        <v>10</v>
      </c>
      <c r="C45" s="112"/>
      <c r="D45" s="112"/>
      <c r="E45" s="112"/>
      <c r="F45" s="112"/>
      <c r="G45" s="112"/>
      <c r="H45" s="112"/>
      <c r="I45" s="112"/>
      <c r="J45" s="112"/>
      <c r="K45" s="112"/>
      <c r="L45" s="112"/>
      <c r="M45" s="112"/>
      <c r="N45" s="112"/>
      <c r="O45" s="112"/>
      <c r="P45" s="112"/>
      <c r="Q45" s="112"/>
      <c r="R45" s="112"/>
      <c r="S45" s="112"/>
      <c r="T45" s="112"/>
      <c r="U45" s="112"/>
      <c r="V45" s="112"/>
      <c r="W45" s="112"/>
      <c r="X45" s="112"/>
      <c r="Y45" s="112"/>
      <c r="Z45" s="112"/>
      <c r="AA45" s="22"/>
      <c r="AB45" s="10"/>
      <c r="AC45" s="11"/>
      <c r="AD45" s="5"/>
      <c r="AE45" s="10"/>
      <c r="AF45" s="11"/>
      <c r="AG45" s="5"/>
      <c r="AH45" s="10"/>
      <c r="AI45" s="11"/>
      <c r="AJ45" s="5"/>
      <c r="AK45" s="10"/>
      <c r="AL45" s="11"/>
      <c r="AM45" s="5"/>
      <c r="AN45" s="10"/>
      <c r="AO45" s="11"/>
      <c r="AP45" s="5"/>
      <c r="AQ45" s="10"/>
      <c r="AR45" s="11"/>
      <c r="AS45" s="5"/>
      <c r="AT45" s="10"/>
      <c r="AU45" s="11"/>
      <c r="AV45" s="5"/>
      <c r="AW45" s="10"/>
      <c r="AX45" s="11"/>
      <c r="AY45" s="5"/>
      <c r="AZ45" s="10"/>
      <c r="BA45" s="11"/>
      <c r="BB45" s="5"/>
      <c r="BC45" s="10"/>
      <c r="BD45" s="11"/>
      <c r="BE45" s="5"/>
      <c r="BF45" s="10"/>
      <c r="BG45" s="11"/>
      <c r="BH45" s="5"/>
      <c r="BI45" s="10"/>
      <c r="BJ45" s="11"/>
      <c r="BK45" s="5"/>
      <c r="BL45" s="10"/>
      <c r="BM45" s="11"/>
      <c r="BN45" s="5"/>
      <c r="BO45" s="10"/>
      <c r="BP45" s="11"/>
      <c r="BQ45" s="5">
        <v>11.71</v>
      </c>
      <c r="BR45" s="10">
        <v>0.6</v>
      </c>
      <c r="BS45" s="11">
        <v>1.04E-2</v>
      </c>
      <c r="BT45" s="5">
        <v>54.27</v>
      </c>
      <c r="BU45" s="10">
        <v>0.75</v>
      </c>
      <c r="BV45" s="35">
        <v>1.47E-2</v>
      </c>
      <c r="BW45" s="38">
        <f t="shared" si="29"/>
        <v>65.98</v>
      </c>
      <c r="BX45" s="78" t="s">
        <v>32</v>
      </c>
      <c r="BZ45" s="28">
        <v>295.95999999999998</v>
      </c>
      <c r="CA45" s="19">
        <v>0.66910000000000003</v>
      </c>
      <c r="CB45" s="20">
        <v>9.1999999999999998E-2</v>
      </c>
      <c r="CC45" s="28">
        <v>59.47</v>
      </c>
      <c r="CD45" s="19">
        <v>0.66059999999999997</v>
      </c>
      <c r="CE45" s="20">
        <v>6.9599999999999995E-2</v>
      </c>
      <c r="CF45" s="28">
        <v>-94.63</v>
      </c>
      <c r="CG45" s="19">
        <v>0.57689999999999997</v>
      </c>
      <c r="CH45" s="20">
        <v>7.6799999999999993E-2</v>
      </c>
      <c r="CI45" s="21" t="s">
        <v>39</v>
      </c>
    </row>
    <row r="46" spans="1:88" hidden="1" x14ac:dyDescent="0.25">
      <c r="A46" s="1" t="s">
        <v>35</v>
      </c>
      <c r="B46" s="6" t="s">
        <v>0</v>
      </c>
      <c r="C46" s="28"/>
      <c r="D46" s="19"/>
      <c r="E46" s="20"/>
      <c r="F46" s="28"/>
      <c r="G46" s="19"/>
      <c r="H46" s="20"/>
      <c r="I46" s="28"/>
      <c r="J46" s="19"/>
      <c r="K46" s="20"/>
      <c r="L46" s="28"/>
      <c r="M46" s="19"/>
      <c r="N46" s="20"/>
      <c r="O46" s="28"/>
      <c r="P46" s="19"/>
      <c r="Q46" s="20"/>
      <c r="R46" s="28"/>
      <c r="S46" s="19"/>
      <c r="T46" s="20"/>
      <c r="U46" s="28"/>
      <c r="V46" s="19"/>
      <c r="W46" s="20"/>
      <c r="X46" s="28"/>
      <c r="Y46" s="19"/>
      <c r="Z46" s="20"/>
      <c r="AA46" s="28">
        <v>46.2</v>
      </c>
      <c r="AB46" s="19">
        <v>0.61539999999999995</v>
      </c>
      <c r="AC46" s="20">
        <v>1.9400000000000001E-2</v>
      </c>
      <c r="AD46" s="28">
        <v>-49.16</v>
      </c>
      <c r="AE46" s="19">
        <v>0.3846</v>
      </c>
      <c r="AF46" s="20">
        <v>1.5900000000000001E-2</v>
      </c>
      <c r="AG46" s="28"/>
      <c r="AH46" s="19"/>
      <c r="AI46" s="20"/>
      <c r="AJ46" s="28"/>
      <c r="AK46" s="19"/>
      <c r="AL46" s="20"/>
      <c r="AM46" s="28"/>
      <c r="AN46" s="19"/>
      <c r="AO46" s="20"/>
      <c r="AP46" s="28"/>
      <c r="AQ46" s="19"/>
      <c r="AR46" s="20"/>
      <c r="AS46" s="28"/>
      <c r="AT46" s="19"/>
      <c r="AU46" s="20"/>
      <c r="AV46" s="28"/>
      <c r="AW46" s="19"/>
      <c r="AX46" s="20"/>
      <c r="AY46" s="28"/>
      <c r="AZ46" s="19"/>
      <c r="BA46" s="20"/>
      <c r="BB46" s="28"/>
      <c r="BC46" s="19"/>
      <c r="BD46" s="20"/>
      <c r="BE46" s="28"/>
      <c r="BF46" s="19"/>
      <c r="BG46" s="20"/>
      <c r="BH46" s="28"/>
      <c r="BI46" s="19"/>
      <c r="BJ46" s="20"/>
      <c r="BK46" s="28"/>
      <c r="BL46" s="19"/>
      <c r="BM46" s="20"/>
      <c r="BN46" s="28">
        <v>118.19</v>
      </c>
      <c r="BO46" s="19">
        <v>0.88890000000000002</v>
      </c>
      <c r="BP46" s="20">
        <v>1.0200000000000001E-2</v>
      </c>
      <c r="BQ46" s="28">
        <v>141.91</v>
      </c>
      <c r="BR46" s="19">
        <v>0.90910000000000002</v>
      </c>
      <c r="BS46" s="20">
        <v>8.3999999999999995E-3</v>
      </c>
      <c r="BT46" s="28">
        <v>33.54</v>
      </c>
      <c r="BU46" s="19">
        <v>0.625</v>
      </c>
      <c r="BV46" s="36">
        <v>2.3699999999999999E-2</v>
      </c>
      <c r="BW46" s="38">
        <f t="shared" ref="BW46:BW48" si="30">C46+F46+I46+L46+O46+R46+U46+X46+BT46+BQ46+BN46+BK46+BH46+BE46+BB46+AY46+AV46+AP46+AS46+AM46+AM46+AJ46+AG46+AD46+AA46</f>
        <v>290.68</v>
      </c>
      <c r="BX46" s="79" t="s">
        <v>32</v>
      </c>
      <c r="BZ46" s="5">
        <v>326.37</v>
      </c>
      <c r="CA46" s="10">
        <v>0.70979999999999999</v>
      </c>
      <c r="CB46" s="11">
        <v>8.3699999999999997E-2</v>
      </c>
      <c r="CC46" s="58">
        <v>490.26</v>
      </c>
      <c r="CD46" s="59">
        <v>0.69869999999999999</v>
      </c>
      <c r="CE46" s="60">
        <v>5.3499999999999999E-2</v>
      </c>
      <c r="CF46" s="28">
        <v>291.7</v>
      </c>
      <c r="CG46" s="19">
        <v>0.65200000000000002</v>
      </c>
      <c r="CH46" s="20">
        <v>4.7300000000000002E-2</v>
      </c>
      <c r="CI46" s="76" t="s">
        <v>39</v>
      </c>
    </row>
    <row r="47" spans="1:88" hidden="1" x14ac:dyDescent="0.25">
      <c r="A47" s="75" t="s">
        <v>65</v>
      </c>
      <c r="B47" s="6" t="s">
        <v>3</v>
      </c>
      <c r="C47" s="28">
        <v>-14.12</v>
      </c>
      <c r="D47" s="19">
        <v>0.57889999999999997</v>
      </c>
      <c r="E47" s="20">
        <v>1.6500000000000001E-2</v>
      </c>
      <c r="F47" s="28">
        <v>44.56</v>
      </c>
      <c r="G47" s="19">
        <v>0.75</v>
      </c>
      <c r="H47" s="20">
        <v>1.0500000000000001E-2</v>
      </c>
      <c r="I47" s="28">
        <v>78.989999999999995</v>
      </c>
      <c r="J47" s="19">
        <v>0.8</v>
      </c>
      <c r="K47" s="20">
        <v>0.01</v>
      </c>
      <c r="L47" s="28">
        <v>-6.4</v>
      </c>
      <c r="M47" s="19">
        <v>0.52939999999999998</v>
      </c>
      <c r="N47" s="20">
        <v>1.44E-2</v>
      </c>
      <c r="O47" s="28">
        <v>-41.09</v>
      </c>
      <c r="P47" s="19">
        <v>0.52939999999999998</v>
      </c>
      <c r="Q47" s="20">
        <v>1.7100000000000001E-2</v>
      </c>
      <c r="R47" s="28">
        <v>-133.71</v>
      </c>
      <c r="S47" s="19">
        <v>0.34379999999999999</v>
      </c>
      <c r="T47" s="20">
        <v>3.3300000000000003E-2</v>
      </c>
      <c r="U47" s="28">
        <v>72.69</v>
      </c>
      <c r="V47" s="19">
        <v>0.74070000000000003</v>
      </c>
      <c r="W47" s="20">
        <v>1.5599999999999999E-2</v>
      </c>
      <c r="X47" s="28">
        <v>-37.21</v>
      </c>
      <c r="Y47" s="19">
        <v>0.52629999999999999</v>
      </c>
      <c r="Z47" s="20">
        <v>3.2300000000000002E-2</v>
      </c>
      <c r="AA47" s="28">
        <v>-127.16</v>
      </c>
      <c r="AB47" s="19">
        <v>0.52</v>
      </c>
      <c r="AC47" s="20">
        <v>3.27E-2</v>
      </c>
      <c r="AD47" s="28">
        <v>-69.2</v>
      </c>
      <c r="AE47" s="19">
        <v>0.68</v>
      </c>
      <c r="AF47" s="20">
        <v>2.92E-2</v>
      </c>
      <c r="AG47" s="28">
        <v>372.28</v>
      </c>
      <c r="AH47" s="19">
        <v>0.70589999999999997</v>
      </c>
      <c r="AI47" s="20">
        <v>2.0899999999999998E-2</v>
      </c>
      <c r="AJ47" s="28">
        <v>-204.95</v>
      </c>
      <c r="AK47" s="19">
        <v>0.56410000000000005</v>
      </c>
      <c r="AL47" s="19">
        <v>4.7800000000000002E-2</v>
      </c>
      <c r="AM47" s="28">
        <v>-136.26</v>
      </c>
      <c r="AN47" s="19">
        <v>0.51849999999999996</v>
      </c>
      <c r="AO47" s="20">
        <v>3.4500000000000003E-2</v>
      </c>
      <c r="AP47" s="28">
        <v>166.58</v>
      </c>
      <c r="AQ47" s="19">
        <v>0.82140000000000002</v>
      </c>
      <c r="AR47" s="20">
        <v>1.2800000000000001E-2</v>
      </c>
      <c r="AS47" s="28">
        <v>55.14</v>
      </c>
      <c r="AT47" s="19">
        <v>0.7742</v>
      </c>
      <c r="AU47" s="20">
        <v>1.46E-2</v>
      </c>
      <c r="AV47" s="28">
        <v>48.06</v>
      </c>
      <c r="AW47" s="19">
        <v>0.75</v>
      </c>
      <c r="AX47" s="20">
        <v>1.0800000000000001E-2</v>
      </c>
      <c r="AY47" s="28">
        <v>-32.119999999999997</v>
      </c>
      <c r="AZ47" s="19">
        <v>0.76190000000000002</v>
      </c>
      <c r="BA47" s="20">
        <v>1.44E-2</v>
      </c>
      <c r="BB47" s="28">
        <v>65.489999999999995</v>
      </c>
      <c r="BC47" s="19">
        <v>0.83330000000000004</v>
      </c>
      <c r="BD47" s="20">
        <v>1.32E-2</v>
      </c>
      <c r="BE47" s="28">
        <v>-77.88</v>
      </c>
      <c r="BF47" s="19">
        <v>0.5</v>
      </c>
      <c r="BG47" s="20">
        <v>2.7199999999999998E-2</v>
      </c>
      <c r="BH47" s="28">
        <v>159.03</v>
      </c>
      <c r="BI47" s="19">
        <v>0.8</v>
      </c>
      <c r="BJ47" s="20">
        <v>1.9199999999999998E-2</v>
      </c>
      <c r="BK47" s="28">
        <v>-61.95</v>
      </c>
      <c r="BL47" s="19">
        <v>0.61109999999999998</v>
      </c>
      <c r="BM47" s="20">
        <v>2.47E-2</v>
      </c>
      <c r="BN47" s="28">
        <v>-124.29</v>
      </c>
      <c r="BO47" s="19">
        <v>0.5</v>
      </c>
      <c r="BP47" s="20">
        <v>3.5099999999999999E-2</v>
      </c>
      <c r="BQ47" s="28">
        <v>24.06</v>
      </c>
      <c r="BR47" s="19">
        <v>0.5</v>
      </c>
      <c r="BS47" s="20">
        <v>2.1499999999999998E-2</v>
      </c>
      <c r="BT47" s="28">
        <v>88</v>
      </c>
      <c r="BU47" s="19">
        <v>0.66669999999999996</v>
      </c>
      <c r="BV47" s="36">
        <v>1.23E-2</v>
      </c>
      <c r="BW47" s="38">
        <f t="shared" si="30"/>
        <v>-27.720000000000013</v>
      </c>
      <c r="BX47" s="79" t="s">
        <v>33</v>
      </c>
      <c r="BY47" s="93"/>
      <c r="BZ47" s="29">
        <v>173.16</v>
      </c>
      <c r="CA47" s="17">
        <v>0.66439999999999999</v>
      </c>
      <c r="CB47" s="18">
        <v>6.5100000000000005E-2</v>
      </c>
      <c r="CC47" s="58">
        <v>304.38</v>
      </c>
      <c r="CD47" s="59">
        <v>0.67979999999999996</v>
      </c>
      <c r="CE47" s="60">
        <v>8.1900000000000001E-2</v>
      </c>
      <c r="CF47" s="29">
        <v>-46.22</v>
      </c>
      <c r="CG47" s="17">
        <v>0.53300000000000003</v>
      </c>
      <c r="CH47" s="18">
        <v>6.4600000000000005E-2</v>
      </c>
      <c r="CI47" s="87" t="s">
        <v>39</v>
      </c>
      <c r="CJ47" s="100" t="s">
        <v>64</v>
      </c>
    </row>
    <row r="48" spans="1:88" hidden="1" x14ac:dyDescent="0.25">
      <c r="A48" s="1" t="s">
        <v>35</v>
      </c>
      <c r="B48" s="6" t="s">
        <v>1</v>
      </c>
      <c r="C48" s="5">
        <v>-168.66</v>
      </c>
      <c r="D48" s="10">
        <v>0.33329999999999999</v>
      </c>
      <c r="E48" s="11">
        <v>3.7199999999999997E-2</v>
      </c>
      <c r="F48" s="5">
        <v>-3.7</v>
      </c>
      <c r="G48" s="10">
        <v>0.6</v>
      </c>
      <c r="H48" s="11">
        <v>2.07E-2</v>
      </c>
      <c r="I48" s="5">
        <v>41</v>
      </c>
      <c r="J48" s="10">
        <v>0.84619999999999995</v>
      </c>
      <c r="K48" s="11">
        <v>1.2E-2</v>
      </c>
      <c r="L48" s="5">
        <v>-0.84</v>
      </c>
      <c r="M48" s="10">
        <v>0.6</v>
      </c>
      <c r="N48" s="11">
        <v>5.0000000000000001E-3</v>
      </c>
      <c r="O48" s="5">
        <v>-4.0999999999999996</v>
      </c>
      <c r="P48" s="10">
        <v>0.73329999999999995</v>
      </c>
      <c r="Q48" s="11">
        <v>1.2500000000000001E-2</v>
      </c>
      <c r="R48" s="5">
        <v>4.53</v>
      </c>
      <c r="S48" s="10">
        <v>0.72729999999999995</v>
      </c>
      <c r="T48" s="11">
        <v>1.01E-2</v>
      </c>
      <c r="U48" s="5">
        <v>96.32</v>
      </c>
      <c r="V48" s="10">
        <v>0.81820000000000004</v>
      </c>
      <c r="W48" s="11">
        <v>1.01E-2</v>
      </c>
      <c r="X48" s="5">
        <v>-41.27</v>
      </c>
      <c r="Y48" s="10">
        <v>0.5</v>
      </c>
      <c r="Z48" s="11">
        <v>2.0299999999999999E-2</v>
      </c>
      <c r="AA48" s="5">
        <v>9.49</v>
      </c>
      <c r="AB48" s="10">
        <v>1</v>
      </c>
      <c r="AC48" s="11">
        <v>5.9999999999999995E-4</v>
      </c>
      <c r="AD48" s="5">
        <v>6.57</v>
      </c>
      <c r="AE48" s="10">
        <v>1</v>
      </c>
      <c r="AF48" s="11">
        <v>2.8E-3</v>
      </c>
      <c r="AG48" s="5">
        <v>-80.34</v>
      </c>
      <c r="AH48" s="10">
        <v>0.41670000000000001</v>
      </c>
      <c r="AI48" s="11">
        <v>2.4400000000000002E-2</v>
      </c>
      <c r="AJ48" s="5">
        <v>-31.85</v>
      </c>
      <c r="AK48" s="10">
        <v>0.44440000000000002</v>
      </c>
      <c r="AL48" s="11">
        <v>1.6500000000000001E-2</v>
      </c>
      <c r="AM48" s="5">
        <v>107.73</v>
      </c>
      <c r="AN48" s="10">
        <v>0.72729999999999995</v>
      </c>
      <c r="AO48" s="11">
        <v>1.4500000000000001E-2</v>
      </c>
      <c r="AP48" s="5">
        <v>-14</v>
      </c>
      <c r="AQ48" s="10">
        <v>0.66669999999999996</v>
      </c>
      <c r="AR48" s="11">
        <v>1.1599999999999999E-2</v>
      </c>
      <c r="AS48" s="5">
        <v>13.57</v>
      </c>
      <c r="AT48" s="10">
        <v>0.75</v>
      </c>
      <c r="AU48" s="11">
        <v>5.7999999999999996E-3</v>
      </c>
      <c r="AV48" s="5">
        <v>18.63</v>
      </c>
      <c r="AW48" s="10">
        <v>0.8</v>
      </c>
      <c r="AX48" s="11">
        <v>8.9999999999999993E-3</v>
      </c>
      <c r="AY48" s="5">
        <v>87.26</v>
      </c>
      <c r="AZ48" s="10">
        <v>0.88890000000000002</v>
      </c>
      <c r="BA48" s="11">
        <v>1.0500000000000001E-2</v>
      </c>
      <c r="BB48" s="5">
        <v>190.31</v>
      </c>
      <c r="BC48" s="10">
        <v>0.92310000000000003</v>
      </c>
      <c r="BD48" s="11">
        <v>7.1999999999999998E-3</v>
      </c>
      <c r="BE48" s="5">
        <v>-129.22</v>
      </c>
      <c r="BF48" s="10">
        <v>0.2727</v>
      </c>
      <c r="BG48" s="11">
        <v>3.09E-2</v>
      </c>
      <c r="BH48" s="5">
        <v>48.91</v>
      </c>
      <c r="BI48" s="10">
        <v>0.7</v>
      </c>
      <c r="BJ48" s="11">
        <v>1.17E-2</v>
      </c>
      <c r="BK48" s="5">
        <v>-24.77</v>
      </c>
      <c r="BL48" s="10">
        <v>0.58330000000000004</v>
      </c>
      <c r="BM48" s="11">
        <v>1.61E-2</v>
      </c>
      <c r="BN48" s="5">
        <v>34.75</v>
      </c>
      <c r="BO48" s="10">
        <v>0.76919999999999999</v>
      </c>
      <c r="BP48" s="11">
        <v>1.47E-2</v>
      </c>
      <c r="BQ48" s="5">
        <v>13.82</v>
      </c>
      <c r="BR48" s="10">
        <v>1</v>
      </c>
      <c r="BS48" s="11">
        <v>4.3E-3</v>
      </c>
      <c r="BT48" s="5">
        <v>-29.12</v>
      </c>
      <c r="BU48" s="10">
        <v>0.66669999999999996</v>
      </c>
      <c r="BV48" s="35">
        <v>1.2999999999999999E-2</v>
      </c>
      <c r="BW48" s="38">
        <f t="shared" si="30"/>
        <v>252.74999999999997</v>
      </c>
      <c r="BX48" s="80" t="s">
        <v>32</v>
      </c>
      <c r="BY48" s="93"/>
      <c r="BZ48" s="28">
        <v>106.37</v>
      </c>
      <c r="CA48" s="19">
        <v>0.68089999999999995</v>
      </c>
      <c r="CB48" s="20">
        <v>8.5900000000000004E-2</v>
      </c>
      <c r="CC48" s="67">
        <v>482.83</v>
      </c>
      <c r="CD48" s="68">
        <v>0.71960000000000002</v>
      </c>
      <c r="CE48" s="69">
        <v>6.3799999999999996E-2</v>
      </c>
      <c r="CF48" s="58">
        <v>197.26</v>
      </c>
      <c r="CG48" s="59">
        <v>0.66190000000000004</v>
      </c>
      <c r="CH48" s="60">
        <v>4.19E-2</v>
      </c>
      <c r="CI48" s="96" t="s">
        <v>39</v>
      </c>
      <c r="CJ48" s="105" t="s">
        <v>63</v>
      </c>
    </row>
    <row r="49" spans="1:75" hidden="1" x14ac:dyDescent="0.25">
      <c r="A49" s="1"/>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6" t="s">
        <v>2</v>
      </c>
      <c r="BS49" s="9">
        <v>1082.02</v>
      </c>
      <c r="BT49" s="9">
        <v>68.209999999999994</v>
      </c>
      <c r="BU49" s="9">
        <v>3.62</v>
      </c>
      <c r="BV49" s="2"/>
      <c r="BW49" s="4"/>
    </row>
    <row r="50" spans="1:75" hidden="1" x14ac:dyDescent="0.25">
      <c r="A50" s="1"/>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4"/>
    </row>
    <row r="51" spans="1:75" hidden="1" x14ac:dyDescent="0.25">
      <c r="A51" s="1"/>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2"/>
      <c r="BS51" s="3" t="s">
        <v>15</v>
      </c>
      <c r="BT51" s="2"/>
      <c r="BU51" s="2"/>
      <c r="BV51" s="2"/>
      <c r="BW51" s="4"/>
    </row>
    <row r="52" spans="1:75" hidden="1" x14ac:dyDescent="0.25">
      <c r="A52" s="1"/>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9"/>
      <c r="BS52" s="6" t="s">
        <v>11</v>
      </c>
      <c r="BT52" s="6" t="s">
        <v>12</v>
      </c>
      <c r="BU52" s="6" t="s">
        <v>13</v>
      </c>
      <c r="BV52" s="2"/>
      <c r="BW52" s="4"/>
    </row>
    <row r="53" spans="1:75" hidden="1" x14ac:dyDescent="0.25">
      <c r="A53" s="1"/>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6" t="s">
        <v>2</v>
      </c>
      <c r="BS53" s="9"/>
      <c r="BT53" s="9"/>
      <c r="BU53" s="9"/>
      <c r="BV53" s="2"/>
      <c r="BW53" s="4"/>
    </row>
    <row r="54" spans="1:75" hidden="1" x14ac:dyDescent="0.25">
      <c r="A54" s="1"/>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3"/>
      <c r="BS54" s="2"/>
      <c r="BT54" s="2"/>
      <c r="BU54" s="2"/>
      <c r="BV54" s="2"/>
      <c r="BW54" s="4"/>
    </row>
    <row r="55" spans="1:75" hidden="1" x14ac:dyDescent="0.25">
      <c r="A55" s="1"/>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3"/>
      <c r="BS55" s="2"/>
      <c r="BT55" s="2"/>
      <c r="BU55" s="2"/>
      <c r="BV55" s="2"/>
      <c r="BW55" s="4"/>
    </row>
    <row r="56" spans="1:75" hidden="1" x14ac:dyDescent="0.25">
      <c r="A56" s="1"/>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3"/>
      <c r="BS56" s="3" t="s">
        <v>16</v>
      </c>
      <c r="BT56" s="2"/>
      <c r="BU56" s="2"/>
      <c r="BV56" s="2"/>
      <c r="BW56" s="4"/>
    </row>
    <row r="57" spans="1:75" hidden="1" x14ac:dyDescent="0.25">
      <c r="A57" s="1"/>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6"/>
      <c r="BS57" s="6" t="s">
        <v>11</v>
      </c>
      <c r="BT57" s="6" t="s">
        <v>12</v>
      </c>
      <c r="BU57" s="6" t="s">
        <v>13</v>
      </c>
      <c r="BV57" s="2"/>
      <c r="BW57" s="4"/>
    </row>
    <row r="58" spans="1:75" hidden="1" x14ac:dyDescent="0.25">
      <c r="A58" s="1"/>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6" t="s">
        <v>2</v>
      </c>
      <c r="BS58" s="9"/>
      <c r="BT58" s="9"/>
      <c r="BU58" s="9"/>
      <c r="BV58" s="2"/>
      <c r="BW58" s="4"/>
    </row>
    <row r="59" spans="1:75" hidden="1" x14ac:dyDescent="0.25">
      <c r="A59" s="1"/>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3"/>
      <c r="BS59" s="2"/>
      <c r="BT59" s="2"/>
      <c r="BU59" s="2"/>
      <c r="BV59" s="2"/>
      <c r="BW59" s="4"/>
    </row>
    <row r="60" spans="1:75" hidden="1" x14ac:dyDescent="0.25">
      <c r="A60" s="1"/>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3"/>
      <c r="BS60" s="2"/>
      <c r="BT60" s="2"/>
      <c r="BU60" s="2"/>
      <c r="BV60" s="2"/>
      <c r="BW60" s="4"/>
    </row>
    <row r="61" spans="1:75" hidden="1" x14ac:dyDescent="0.25">
      <c r="A61" s="1"/>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3"/>
      <c r="BS61" s="3" t="s">
        <v>21</v>
      </c>
      <c r="BT61" s="2"/>
      <c r="BU61" s="2"/>
      <c r="BV61" s="2"/>
      <c r="BW61" s="4"/>
    </row>
    <row r="62" spans="1:75" hidden="1" x14ac:dyDescent="0.25">
      <c r="A62" s="1"/>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6"/>
      <c r="BS62" s="6" t="s">
        <v>11</v>
      </c>
      <c r="BT62" s="6" t="s">
        <v>12</v>
      </c>
      <c r="BU62" s="6" t="s">
        <v>13</v>
      </c>
      <c r="BV62" s="2"/>
      <c r="BW62" s="4"/>
    </row>
    <row r="63" spans="1:75" hidden="1" x14ac:dyDescent="0.25">
      <c r="A63" s="1"/>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6" t="s">
        <v>18</v>
      </c>
      <c r="BS63" s="9">
        <v>953.53</v>
      </c>
      <c r="BT63" s="9">
        <v>68.52</v>
      </c>
      <c r="BU63" s="9">
        <v>4.9400000000000004</v>
      </c>
      <c r="BV63" s="2" t="s">
        <v>19</v>
      </c>
      <c r="BW63" s="4"/>
    </row>
    <row r="64" spans="1:75" hidden="1" x14ac:dyDescent="0.25">
      <c r="A64" s="1"/>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6" t="s">
        <v>18</v>
      </c>
      <c r="BS64" s="9">
        <v>380.89</v>
      </c>
      <c r="BT64" s="9">
        <v>65.430000000000007</v>
      </c>
      <c r="BU64" s="9">
        <v>2.79</v>
      </c>
      <c r="BV64" s="2" t="s">
        <v>20</v>
      </c>
      <c r="BW64" s="4"/>
    </row>
    <row r="65" spans="1:75" hidden="1" x14ac:dyDescent="0.25">
      <c r="A65" s="1"/>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3"/>
      <c r="BS65" s="2"/>
      <c r="BT65" s="2"/>
      <c r="BU65" s="2"/>
      <c r="BV65" s="2"/>
      <c r="BW65" s="4"/>
    </row>
    <row r="66" spans="1:75" hidden="1" x14ac:dyDescent="0.25">
      <c r="A66" s="1"/>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3"/>
      <c r="BS66" s="2"/>
      <c r="BT66" s="2"/>
      <c r="BU66" s="2"/>
      <c r="BV66" s="2"/>
      <c r="BW66" s="4"/>
    </row>
    <row r="67" spans="1:75" hidden="1" x14ac:dyDescent="0.25">
      <c r="A67" s="1"/>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3"/>
      <c r="BS67" s="3" t="s">
        <v>22</v>
      </c>
      <c r="BT67" s="2"/>
      <c r="BU67" s="2"/>
      <c r="BV67" s="2"/>
      <c r="BW67" s="4"/>
    </row>
    <row r="68" spans="1:75" hidden="1" x14ac:dyDescent="0.25">
      <c r="A68" s="1"/>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6"/>
      <c r="BS68" s="6" t="s">
        <v>11</v>
      </c>
      <c r="BT68" s="6" t="s">
        <v>12</v>
      </c>
      <c r="BU68" s="6" t="s">
        <v>13</v>
      </c>
      <c r="BV68" s="2"/>
      <c r="BW68" s="4"/>
    </row>
    <row r="69" spans="1:75" hidden="1" x14ac:dyDescent="0.25">
      <c r="A69" s="1"/>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6" t="s">
        <v>23</v>
      </c>
      <c r="BS69" s="9">
        <v>670.69</v>
      </c>
      <c r="BT69" s="9">
        <v>71.680000000000007</v>
      </c>
      <c r="BU69" s="9">
        <v>3.26</v>
      </c>
      <c r="BV69" s="2" t="s">
        <v>19</v>
      </c>
      <c r="BW69" s="4"/>
    </row>
    <row r="70" spans="1:75" hidden="1" x14ac:dyDescent="0.25">
      <c r="A70" s="1"/>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6"/>
      <c r="BS70" s="9"/>
      <c r="BT70" s="9"/>
      <c r="BU70" s="9"/>
      <c r="BV70" s="2"/>
      <c r="BW70" s="4"/>
    </row>
    <row r="71" spans="1:75" hidden="1" x14ac:dyDescent="0.25">
      <c r="A71" s="1"/>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3"/>
      <c r="BS71" s="2"/>
      <c r="BT71" s="2"/>
      <c r="BU71" s="2"/>
      <c r="BV71" s="2"/>
      <c r="BW71" s="4"/>
    </row>
    <row r="72" spans="1:75" hidden="1" x14ac:dyDescent="0.25">
      <c r="A72" s="1"/>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3"/>
      <c r="BS72" s="3" t="s">
        <v>27</v>
      </c>
      <c r="BT72" s="2"/>
      <c r="BU72" s="2"/>
      <c r="BV72" s="2"/>
      <c r="BW72" s="4"/>
    </row>
    <row r="73" spans="1:75" hidden="1" x14ac:dyDescent="0.25">
      <c r="A73" s="1"/>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6"/>
      <c r="BS73" s="6" t="s">
        <v>11</v>
      </c>
      <c r="BT73" s="6" t="s">
        <v>12</v>
      </c>
      <c r="BU73" s="6" t="s">
        <v>13</v>
      </c>
      <c r="BV73" s="2"/>
      <c r="BW73" s="4"/>
    </row>
    <row r="74" spans="1:75" hidden="1" x14ac:dyDescent="0.25">
      <c r="A74" s="1"/>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6" t="s">
        <v>24</v>
      </c>
      <c r="BS74" s="9">
        <v>252</v>
      </c>
      <c r="BT74" s="9">
        <v>68.599999999999994</v>
      </c>
      <c r="BU74" s="9">
        <v>3.89</v>
      </c>
      <c r="BV74" s="2" t="s">
        <v>20</v>
      </c>
      <c r="BW74" s="4"/>
    </row>
    <row r="75" spans="1:75" hidden="1" x14ac:dyDescent="0.25">
      <c r="A75" s="1"/>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6" t="s">
        <v>25</v>
      </c>
      <c r="BS75" s="9">
        <v>178.29</v>
      </c>
      <c r="BT75" s="9">
        <v>64.66</v>
      </c>
      <c r="BU75" s="9">
        <v>4.18</v>
      </c>
      <c r="BV75" s="2" t="s">
        <v>20</v>
      </c>
      <c r="BW75" s="4"/>
    </row>
    <row r="76" spans="1:75" hidden="1" x14ac:dyDescent="0.25">
      <c r="A76" s="1"/>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6" t="s">
        <v>25</v>
      </c>
      <c r="BS76" s="9">
        <v>518.9</v>
      </c>
      <c r="BT76" s="9">
        <v>72.88</v>
      </c>
      <c r="BU76" s="9">
        <v>6.3</v>
      </c>
      <c r="BV76" s="2" t="s">
        <v>19</v>
      </c>
      <c r="BW76" s="4"/>
    </row>
    <row r="77" spans="1:75" hidden="1" x14ac:dyDescent="0.25">
      <c r="A77" s="1"/>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6" t="s">
        <v>26</v>
      </c>
      <c r="BS77" s="9">
        <v>498.3</v>
      </c>
      <c r="BT77" s="9">
        <v>69.19</v>
      </c>
      <c r="BU77" s="9">
        <v>7.91</v>
      </c>
      <c r="BV77" s="2" t="s">
        <v>19</v>
      </c>
      <c r="BW77" s="4"/>
    </row>
    <row r="78" spans="1:75" hidden="1" x14ac:dyDescent="0.25">
      <c r="A78" s="1"/>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6" t="s">
        <v>26</v>
      </c>
      <c r="BS78" s="9">
        <v>-114.99</v>
      </c>
      <c r="BT78" s="9">
        <v>51.57</v>
      </c>
      <c r="BU78" s="9">
        <v>6.54</v>
      </c>
      <c r="BV78" s="2" t="s">
        <v>20</v>
      </c>
      <c r="BW78" s="4"/>
    </row>
    <row r="79" spans="1:75" hidden="1" x14ac:dyDescent="0.25">
      <c r="A79" s="1"/>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6" t="s">
        <v>26</v>
      </c>
      <c r="BS79" s="9">
        <v>276.45999999999998</v>
      </c>
      <c r="BT79" s="9">
        <v>41.67</v>
      </c>
      <c r="BU79" s="9">
        <v>2.09</v>
      </c>
      <c r="BV79" s="2" t="s">
        <v>28</v>
      </c>
      <c r="BW79" s="4"/>
    </row>
    <row r="80" spans="1:75" hidden="1" x14ac:dyDescent="0.25">
      <c r="A80" s="1"/>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6"/>
      <c r="BS80" s="9"/>
      <c r="BT80" s="9"/>
      <c r="BU80" s="9"/>
      <c r="BV80" s="2"/>
      <c r="BW80" s="4"/>
    </row>
    <row r="81" spans="1:81" ht="15.75" hidden="1" thickBot="1" x14ac:dyDescent="0.3">
      <c r="A81" s="15"/>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2"/>
      <c r="BJ81" s="12"/>
      <c r="BK81" s="12"/>
      <c r="BL81" s="12"/>
      <c r="BM81" s="12"/>
      <c r="BN81" s="12"/>
      <c r="BO81" s="12"/>
      <c r="BP81" s="12"/>
      <c r="BQ81" s="12"/>
      <c r="BR81" s="12"/>
      <c r="BS81" s="12"/>
      <c r="BT81" s="12"/>
      <c r="BU81" s="12"/>
      <c r="BV81" s="12"/>
      <c r="BW81" s="13"/>
    </row>
    <row r="83" spans="1:81" x14ac:dyDescent="0.25">
      <c r="CB83" s="204"/>
      <c r="CC83" t="s">
        <v>75</v>
      </c>
    </row>
  </sheetData>
  <sortState ref="A6:BK17">
    <sortCondition ref="B3"/>
  </sortState>
  <mergeCells count="5">
    <mergeCell ref="BZ21:CB21"/>
    <mergeCell ref="CD21:CF21"/>
    <mergeCell ref="CG21:CH21"/>
    <mergeCell ref="C2:BW2"/>
    <mergeCell ref="C3:BW3"/>
  </mergeCells>
  <pageMargins left="0.7" right="0.7" top="0.75" bottom="0.75" header="0.3" footer="0.3"/>
  <pageSetup paperSize="9" scale="9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workbookViewId="0">
      <selection activeCell="J24" sqref="J24"/>
    </sheetView>
  </sheetViews>
  <sheetFormatPr defaultRowHeight="15" x14ac:dyDescent="0.25"/>
  <cols>
    <col min="4" max="4" width="17.85546875" customWidth="1"/>
    <col min="5" max="5" width="18.42578125" customWidth="1"/>
    <col min="6" max="6" width="16.7109375" customWidth="1"/>
    <col min="7" max="7" width="15.85546875" customWidth="1"/>
    <col min="8" max="8" width="20.5703125" customWidth="1"/>
    <col min="9" max="9" width="20" customWidth="1"/>
    <col min="10" max="10" width="18.5703125" customWidth="1"/>
    <col min="11" max="11" width="24.42578125" bestFit="1" customWidth="1"/>
    <col min="12" max="12" width="16.140625" customWidth="1"/>
    <col min="13" max="13" width="16.85546875" bestFit="1" customWidth="1"/>
  </cols>
  <sheetData>
    <row r="1" spans="1:14" x14ac:dyDescent="0.25">
      <c r="A1" s="207"/>
      <c r="B1" s="207"/>
      <c r="C1" s="207"/>
      <c r="D1" s="211" t="s">
        <v>73</v>
      </c>
      <c r="E1" s="211"/>
      <c r="F1" s="211"/>
      <c r="G1" s="211"/>
      <c r="H1" s="211"/>
      <c r="I1" s="211"/>
      <c r="J1" s="211"/>
      <c r="K1" s="211"/>
      <c r="L1" s="211"/>
      <c r="M1" s="207"/>
      <c r="N1" s="207"/>
    </row>
    <row r="2" spans="1:14" ht="15.75" thickBot="1" x14ac:dyDescent="0.3">
      <c r="A2" s="207"/>
      <c r="B2" s="207"/>
      <c r="C2" s="207"/>
      <c r="D2" s="212" t="s">
        <v>17</v>
      </c>
      <c r="E2" s="212"/>
      <c r="F2" s="212"/>
      <c r="G2" s="212"/>
      <c r="H2" s="212"/>
      <c r="I2" s="212"/>
      <c r="J2" s="212"/>
      <c r="K2" s="212"/>
      <c r="L2" s="212"/>
      <c r="M2" s="207"/>
      <c r="N2" s="207"/>
    </row>
    <row r="3" spans="1:14" x14ac:dyDescent="0.25">
      <c r="A3" s="207"/>
      <c r="B3" s="207"/>
      <c r="C3" s="207"/>
      <c r="D3" s="145"/>
      <c r="E3" s="66" t="s">
        <v>41</v>
      </c>
      <c r="F3" s="62"/>
      <c r="G3" s="145"/>
      <c r="H3" s="66" t="s">
        <v>38</v>
      </c>
      <c r="I3" s="62"/>
      <c r="J3" s="144"/>
      <c r="K3" s="66" t="s">
        <v>32</v>
      </c>
      <c r="L3" s="62"/>
      <c r="M3" s="207"/>
      <c r="N3" s="207"/>
    </row>
    <row r="4" spans="1:14" ht="15.75" thickBot="1" x14ac:dyDescent="0.3">
      <c r="A4" s="207"/>
      <c r="B4" s="207"/>
      <c r="C4" s="207"/>
      <c r="D4" s="146" t="s">
        <v>67</v>
      </c>
      <c r="E4" s="63" t="s">
        <v>67</v>
      </c>
      <c r="F4" s="63" t="s">
        <v>67</v>
      </c>
      <c r="G4" s="146" t="s">
        <v>67</v>
      </c>
      <c r="H4" s="63" t="s">
        <v>67</v>
      </c>
      <c r="I4" s="63" t="s">
        <v>67</v>
      </c>
      <c r="J4" s="141" t="s">
        <v>67</v>
      </c>
      <c r="K4" s="64" t="s">
        <v>67</v>
      </c>
      <c r="L4" s="141" t="s">
        <v>67</v>
      </c>
      <c r="M4" s="207"/>
      <c r="N4" s="207"/>
    </row>
    <row r="5" spans="1:14" x14ac:dyDescent="0.25">
      <c r="A5" s="207"/>
      <c r="B5" s="207"/>
      <c r="C5" s="207"/>
      <c r="D5" s="126" t="s">
        <v>11</v>
      </c>
      <c r="E5" s="120" t="s">
        <v>12</v>
      </c>
      <c r="F5" s="53" t="s">
        <v>29</v>
      </c>
      <c r="G5" s="126" t="s">
        <v>11</v>
      </c>
      <c r="H5" s="120" t="s">
        <v>12</v>
      </c>
      <c r="I5" s="53" t="s">
        <v>29</v>
      </c>
      <c r="J5" s="126" t="s">
        <v>11</v>
      </c>
      <c r="K5" s="120" t="s">
        <v>12</v>
      </c>
      <c r="L5" s="52" t="s">
        <v>29</v>
      </c>
      <c r="M5" s="207"/>
      <c r="N5" s="207"/>
    </row>
    <row r="6" spans="1:14" x14ac:dyDescent="0.25">
      <c r="A6" s="207"/>
      <c r="B6" s="205" t="s">
        <v>4</v>
      </c>
      <c r="C6" s="208" t="s">
        <v>33</v>
      </c>
      <c r="D6" s="147"/>
      <c r="E6" s="122"/>
      <c r="F6" s="36"/>
      <c r="G6" s="148">
        <v>2455.09</v>
      </c>
      <c r="H6" s="123">
        <v>0.66100000000000003</v>
      </c>
      <c r="I6" s="117">
        <v>9.7100000000000006E-2</v>
      </c>
      <c r="J6" s="127"/>
      <c r="K6" s="121"/>
      <c r="L6" s="11"/>
      <c r="M6" s="207"/>
      <c r="N6" s="207"/>
    </row>
    <row r="7" spans="1:14" x14ac:dyDescent="0.25">
      <c r="A7" s="207"/>
      <c r="B7" s="205" t="s">
        <v>9</v>
      </c>
      <c r="C7" s="208" t="s">
        <v>33</v>
      </c>
      <c r="D7" s="147"/>
      <c r="E7" s="122"/>
      <c r="F7" s="36"/>
      <c r="G7" s="148">
        <v>1201</v>
      </c>
      <c r="H7" s="123">
        <v>0.68910000000000005</v>
      </c>
      <c r="I7" s="117">
        <v>6.7400000000000002E-2</v>
      </c>
      <c r="J7" s="127"/>
      <c r="K7" s="121"/>
      <c r="L7" s="11"/>
      <c r="M7" s="207"/>
      <c r="N7" s="207"/>
    </row>
    <row r="8" spans="1:14" x14ac:dyDescent="0.25">
      <c r="A8" s="207"/>
      <c r="B8" s="205" t="s">
        <v>7</v>
      </c>
      <c r="C8" s="208" t="s">
        <v>43</v>
      </c>
      <c r="D8" s="148">
        <v>2222.79</v>
      </c>
      <c r="E8" s="123">
        <v>0.67800000000000005</v>
      </c>
      <c r="F8" s="117">
        <v>0.15609999999999999</v>
      </c>
      <c r="G8" s="147"/>
      <c r="H8" s="122"/>
      <c r="I8" s="36"/>
      <c r="J8" s="128"/>
      <c r="K8" s="122"/>
      <c r="L8" s="20"/>
      <c r="M8" s="207"/>
      <c r="N8" s="207"/>
    </row>
    <row r="9" spans="1:14" x14ac:dyDescent="0.25">
      <c r="A9" s="207"/>
      <c r="B9" s="205" t="s">
        <v>1</v>
      </c>
      <c r="C9" s="208" t="s">
        <v>32</v>
      </c>
      <c r="D9" s="147"/>
      <c r="E9" s="122"/>
      <c r="F9" s="36"/>
      <c r="G9" s="148">
        <v>689</v>
      </c>
      <c r="H9" s="123">
        <v>0.6794</v>
      </c>
      <c r="I9" s="117">
        <v>6.1499999999999999E-2</v>
      </c>
      <c r="J9" s="128"/>
      <c r="K9" s="122"/>
      <c r="L9" s="20"/>
      <c r="M9" s="207"/>
      <c r="N9" s="207"/>
    </row>
    <row r="10" spans="1:14" x14ac:dyDescent="0.25">
      <c r="A10" s="207"/>
      <c r="B10" s="205" t="s">
        <v>5</v>
      </c>
      <c r="C10" s="208" t="s">
        <v>33</v>
      </c>
      <c r="D10" s="149"/>
      <c r="E10" s="135"/>
      <c r="F10" s="131"/>
      <c r="G10" s="152">
        <v>1587.36</v>
      </c>
      <c r="H10" s="133">
        <v>68.13</v>
      </c>
      <c r="I10" s="118">
        <v>6.4399999999999999E-2</v>
      </c>
      <c r="J10" s="129"/>
      <c r="K10" s="124"/>
      <c r="L10" s="70"/>
      <c r="M10" s="207"/>
      <c r="N10" s="207"/>
    </row>
    <row r="11" spans="1:14" x14ac:dyDescent="0.25">
      <c r="A11" s="207"/>
      <c r="B11" s="205" t="s">
        <v>2</v>
      </c>
      <c r="C11" s="208" t="s">
        <v>32</v>
      </c>
      <c r="D11" s="147"/>
      <c r="E11" s="122"/>
      <c r="F11" s="36"/>
      <c r="G11" s="150"/>
      <c r="H11" s="121"/>
      <c r="I11" s="35"/>
      <c r="J11" s="130">
        <v>1929.4</v>
      </c>
      <c r="K11" s="123">
        <v>0.65090000000000003</v>
      </c>
      <c r="L11" s="60">
        <v>9.9900000000000003E-2</v>
      </c>
      <c r="M11" s="207"/>
      <c r="N11" s="207"/>
    </row>
    <row r="12" spans="1:14" x14ac:dyDescent="0.25">
      <c r="A12" s="207"/>
      <c r="B12" s="205" t="s">
        <v>8</v>
      </c>
      <c r="C12" s="208" t="s">
        <v>33</v>
      </c>
      <c r="D12" s="147"/>
      <c r="E12" s="122"/>
      <c r="F12" s="36"/>
      <c r="G12" s="148">
        <v>2535.09</v>
      </c>
      <c r="H12" s="123">
        <v>0.65129999999999999</v>
      </c>
      <c r="I12" s="117">
        <v>6.9199999999999998E-2</v>
      </c>
      <c r="J12" s="128"/>
      <c r="K12" s="122"/>
      <c r="L12" s="20"/>
      <c r="M12" s="207"/>
      <c r="N12" s="207"/>
    </row>
    <row r="13" spans="1:14" x14ac:dyDescent="0.25">
      <c r="A13" s="207"/>
      <c r="B13" s="205" t="s">
        <v>6</v>
      </c>
      <c r="C13" s="208" t="s">
        <v>43</v>
      </c>
      <c r="D13" s="148">
        <v>2015.82</v>
      </c>
      <c r="E13" s="123">
        <v>0.69510000000000005</v>
      </c>
      <c r="F13" s="117">
        <v>7.6700000000000004E-2</v>
      </c>
      <c r="G13" s="147"/>
      <c r="H13" s="122"/>
      <c r="I13" s="36"/>
      <c r="J13" s="128"/>
      <c r="K13" s="122"/>
      <c r="L13" s="20"/>
      <c r="M13" s="207"/>
      <c r="N13" s="207"/>
    </row>
    <row r="14" spans="1:14" x14ac:dyDescent="0.25">
      <c r="A14" s="207"/>
      <c r="B14" s="205" t="s">
        <v>49</v>
      </c>
      <c r="C14" s="208" t="s">
        <v>43</v>
      </c>
      <c r="D14" s="148">
        <v>2315.71</v>
      </c>
      <c r="E14" s="123">
        <v>0.71060000000000001</v>
      </c>
      <c r="F14" s="117">
        <v>6.2600000000000003E-2</v>
      </c>
      <c r="G14" s="147"/>
      <c r="H14" s="122"/>
      <c r="I14" s="36"/>
      <c r="J14" s="128"/>
      <c r="K14" s="122"/>
      <c r="L14" s="20"/>
      <c r="M14" s="207"/>
      <c r="N14" s="207"/>
    </row>
    <row r="15" spans="1:14" x14ac:dyDescent="0.25">
      <c r="A15" s="207"/>
      <c r="B15" s="205" t="s">
        <v>50</v>
      </c>
      <c r="C15" s="208" t="s">
        <v>43</v>
      </c>
      <c r="D15" s="148">
        <v>2366.39</v>
      </c>
      <c r="E15" s="123">
        <v>0.71189999999999998</v>
      </c>
      <c r="F15" s="117">
        <v>5.5500000000000001E-2</v>
      </c>
      <c r="G15" s="147"/>
      <c r="H15" s="122"/>
      <c r="I15" s="36"/>
      <c r="J15" s="128"/>
      <c r="K15" s="122"/>
      <c r="L15" s="20"/>
      <c r="M15" s="207"/>
      <c r="N15" s="207"/>
    </row>
    <row r="16" spans="1:14" x14ac:dyDescent="0.25">
      <c r="A16" s="207"/>
      <c r="B16" s="205" t="s">
        <v>0</v>
      </c>
      <c r="C16" s="208" t="s">
        <v>33</v>
      </c>
      <c r="D16" s="150"/>
      <c r="E16" s="121"/>
      <c r="F16" s="35"/>
      <c r="G16" s="148">
        <v>1599.5</v>
      </c>
      <c r="H16" s="123">
        <v>0.71719999999999995</v>
      </c>
      <c r="I16" s="117">
        <v>6.6000000000000003E-2</v>
      </c>
      <c r="J16" s="128"/>
      <c r="K16" s="122"/>
      <c r="L16" s="20"/>
      <c r="M16" s="207"/>
      <c r="N16" s="207"/>
    </row>
    <row r="17" spans="1:14" ht="15.75" thickBot="1" x14ac:dyDescent="0.3">
      <c r="A17" s="207"/>
      <c r="B17" s="206" t="s">
        <v>45</v>
      </c>
      <c r="C17" s="209" t="s">
        <v>33</v>
      </c>
      <c r="D17" s="151"/>
      <c r="E17" s="125"/>
      <c r="F17" s="132"/>
      <c r="G17" s="153">
        <v>2586.75</v>
      </c>
      <c r="H17" s="134">
        <v>0.69099999999999995</v>
      </c>
      <c r="I17" s="119">
        <v>6.1600000000000002E-2</v>
      </c>
      <c r="J17" s="142"/>
      <c r="K17" s="143"/>
      <c r="L17" s="85"/>
      <c r="M17" s="210"/>
      <c r="N17" s="207"/>
    </row>
    <row r="18" spans="1:14" ht="15.75" thickBot="1" x14ac:dyDescent="0.3">
      <c r="A18" s="207"/>
      <c r="B18" s="210" t="s">
        <v>68</v>
      </c>
      <c r="C18" s="207"/>
      <c r="D18" s="139">
        <f>SUM(D6:D17)</f>
        <v>8920.7099999999991</v>
      </c>
      <c r="E18" s="154"/>
      <c r="F18" s="154"/>
      <c r="G18" s="139">
        <f t="shared" ref="G18:J18" si="0">SUM(G6:G17)</f>
        <v>12653.79</v>
      </c>
      <c r="H18" s="154"/>
      <c r="I18" s="154"/>
      <c r="J18" s="139">
        <f t="shared" si="0"/>
        <v>1929.4</v>
      </c>
      <c r="K18" s="154"/>
      <c r="L18" s="154"/>
      <c r="M18" s="139">
        <f>SUM(D18:L18)</f>
        <v>23503.9</v>
      </c>
      <c r="N18" s="207"/>
    </row>
    <row r="19" spans="1:14" ht="15.75" thickBot="1" x14ac:dyDescent="0.3">
      <c r="A19" s="207"/>
      <c r="B19" s="207"/>
      <c r="C19" s="207"/>
      <c r="D19" s="207"/>
      <c r="E19" s="207"/>
      <c r="F19" s="207"/>
      <c r="G19" s="207"/>
      <c r="H19" s="207"/>
      <c r="I19" s="207"/>
      <c r="J19" s="207"/>
      <c r="K19" s="162" t="s">
        <v>69</v>
      </c>
      <c r="L19" s="137"/>
      <c r="M19" s="140">
        <f>M18/5000</f>
        <v>4.70078</v>
      </c>
      <c r="N19" s="207"/>
    </row>
    <row r="20" spans="1:14" ht="15.75" thickBot="1" x14ac:dyDescent="0.3">
      <c r="A20" s="207"/>
      <c r="B20" s="207"/>
      <c r="C20" s="207"/>
      <c r="D20" s="207"/>
      <c r="E20" s="207"/>
      <c r="F20" s="207"/>
      <c r="G20" s="207"/>
      <c r="H20" s="207"/>
      <c r="I20" s="207"/>
      <c r="J20" s="207"/>
      <c r="K20" s="162" t="s">
        <v>71</v>
      </c>
      <c r="L20" s="163"/>
      <c r="M20" s="138">
        <f>M19/(12*5)</f>
        <v>7.8346333333333337E-2</v>
      </c>
      <c r="N20" s="207"/>
    </row>
    <row r="21" spans="1:14" x14ac:dyDescent="0.25">
      <c r="A21" s="207"/>
      <c r="B21" s="207"/>
      <c r="C21" s="207"/>
      <c r="D21" s="207"/>
      <c r="E21" s="207"/>
      <c r="F21" s="207"/>
      <c r="G21" s="207"/>
      <c r="H21" s="207"/>
      <c r="I21" s="207"/>
      <c r="J21" s="207"/>
      <c r="K21" s="213" t="s">
        <v>72</v>
      </c>
      <c r="L21" s="207"/>
      <c r="M21" s="207"/>
      <c r="N21" s="207"/>
    </row>
    <row r="22" spans="1:14" x14ac:dyDescent="0.25">
      <c r="M22" s="136"/>
    </row>
  </sheetData>
  <mergeCells count="2">
    <mergeCell ref="D2:L2"/>
    <mergeCell ref="D1:L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2 Year Detail</vt:lpstr>
      <vt:lpstr>5 Year Summary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Spencer Bizzell</dc:creator>
  <cp:lastModifiedBy>Spencer Bizzell</cp:lastModifiedBy>
  <cp:lastPrinted>2016-02-25T14:51:50Z</cp:lastPrinted>
  <dcterms:created xsi:type="dcterms:W3CDTF">2016-02-25T10:13:00Z</dcterms:created>
  <dcterms:modified xsi:type="dcterms:W3CDTF">2016-03-07T09:07:14Z</dcterms:modified>
</cp:coreProperties>
</file>