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6" i="1"/>
  <c r="O6"/>
  <c r="P6"/>
  <c r="N7"/>
  <c r="O7"/>
  <c r="P7"/>
  <c r="N8"/>
  <c r="O8"/>
  <c r="P8"/>
  <c r="N9"/>
  <c r="O9"/>
  <c r="P9"/>
  <c r="N10"/>
  <c r="O10"/>
  <c r="P10"/>
  <c r="P5"/>
  <c r="O5"/>
  <c r="N5"/>
  <c r="O17"/>
  <c r="P17"/>
  <c r="O18"/>
  <c r="P18"/>
  <c r="O19"/>
  <c r="P19"/>
  <c r="O20"/>
  <c r="P20"/>
  <c r="O21"/>
  <c r="P21"/>
  <c r="P16"/>
  <c r="O16"/>
  <c r="N17"/>
  <c r="N18"/>
  <c r="N19"/>
  <c r="N20"/>
  <c r="N21"/>
  <c r="N16"/>
  <c r="M17"/>
  <c r="M18"/>
  <c r="M19"/>
  <c r="M20"/>
  <c r="M21"/>
  <c r="M16"/>
  <c r="M6"/>
  <c r="M7"/>
  <c r="M8"/>
  <c r="M9"/>
  <c r="M10"/>
  <c r="M5"/>
  <c r="B9"/>
  <c r="G9" s="1"/>
  <c r="H13"/>
  <c r="G5"/>
  <c r="H2"/>
  <c r="G16"/>
  <c r="C16"/>
  <c r="D16" s="1"/>
  <c r="C5"/>
  <c r="D5" s="1"/>
  <c r="B6" s="1"/>
  <c r="C6" s="1"/>
  <c r="D6" s="1"/>
  <c r="B7" s="1"/>
  <c r="C7" s="1"/>
  <c r="D7" s="1"/>
  <c r="B8" s="1"/>
  <c r="C8" s="1"/>
  <c r="D8" s="1"/>
  <c r="C9" l="1"/>
  <c r="D9" s="1"/>
  <c r="H8"/>
  <c r="G8"/>
  <c r="H5"/>
  <c r="I5" s="1"/>
  <c r="J5" s="1"/>
  <c r="K5" s="1"/>
  <c r="L5" s="1"/>
  <c r="G6"/>
  <c r="G7"/>
  <c r="H16"/>
  <c r="I16" s="1"/>
  <c r="J16" s="1"/>
  <c r="K16" s="1"/>
  <c r="L16"/>
  <c r="B17"/>
  <c r="B10" l="1"/>
  <c r="H9"/>
  <c r="I9" s="1"/>
  <c r="J9" s="1"/>
  <c r="K9" s="1"/>
  <c r="L9" s="1"/>
  <c r="I6"/>
  <c r="J6" s="1"/>
  <c r="K6" s="1"/>
  <c r="L6" s="1"/>
  <c r="H6"/>
  <c r="I8"/>
  <c r="J8" s="1"/>
  <c r="K8" s="1"/>
  <c r="L8" s="1"/>
  <c r="H7"/>
  <c r="I7" s="1"/>
  <c r="J7" s="1"/>
  <c r="K7" s="1"/>
  <c r="L7" s="1"/>
  <c r="C17"/>
  <c r="D17" s="1"/>
  <c r="G17"/>
  <c r="C10" l="1"/>
  <c r="D10" s="1"/>
  <c r="H10" s="1"/>
  <c r="G10"/>
  <c r="B18"/>
  <c r="L17"/>
  <c r="H17"/>
  <c r="I17" s="1"/>
  <c r="J17" s="1"/>
  <c r="K17" s="1"/>
  <c r="I10" l="1"/>
  <c r="J10" s="1"/>
  <c r="K10" s="1"/>
  <c r="L10" s="1"/>
  <c r="C18"/>
  <c r="D18" s="1"/>
  <c r="G18"/>
  <c r="B19" l="1"/>
  <c r="L18"/>
  <c r="H18"/>
  <c r="I18" s="1"/>
  <c r="J18" s="1"/>
  <c r="K18" s="1"/>
  <c r="C19" l="1"/>
  <c r="D19" s="1"/>
  <c r="G19"/>
  <c r="B20" l="1"/>
  <c r="L19"/>
  <c r="H19"/>
  <c r="I19" s="1"/>
  <c r="J19" s="1"/>
  <c r="K19" s="1"/>
  <c r="C20" l="1"/>
  <c r="D20" s="1"/>
  <c r="G20"/>
  <c r="B21" l="1"/>
  <c r="L20"/>
  <c r="I20"/>
  <c r="J20" s="1"/>
  <c r="K20" s="1"/>
  <c r="H20"/>
  <c r="C21" l="1"/>
  <c r="D21" s="1"/>
  <c r="L21" s="1"/>
  <c r="G21"/>
  <c r="H21" l="1"/>
  <c r="I21" s="1"/>
  <c r="J21" s="1"/>
  <c r="K21" s="1"/>
</calcChain>
</file>

<file path=xl/sharedStrings.xml><?xml version="1.0" encoding="utf-8"?>
<sst xmlns="http://schemas.openxmlformats.org/spreadsheetml/2006/main" count="36" uniqueCount="26">
  <si>
    <t>Gann Calculator</t>
  </si>
  <si>
    <t>Find Target Low in Downtrend</t>
  </si>
  <si>
    <t>Find Target High in Uptrend</t>
  </si>
  <si>
    <t>Days to 1st Gann Cycle</t>
  </si>
  <si>
    <t>Degrees</t>
  </si>
  <si>
    <t>Sq Rt +2</t>
  </si>
  <si>
    <t>Row C Squared</t>
  </si>
  <si>
    <t>Convert B30 to price</t>
  </si>
  <si>
    <t>270 degrees</t>
  </si>
  <si>
    <t>180 degrees</t>
  </si>
  <si>
    <t xml:space="preserve"> 90 degrees</t>
  </si>
  <si>
    <t>360 degrees</t>
  </si>
  <si>
    <t>Convert B7 to Price</t>
  </si>
  <si>
    <t>sq rt-2</t>
  </si>
  <si>
    <t>90 degrees</t>
  </si>
  <si>
    <t>Square root of B5</t>
  </si>
  <si>
    <t>Square root of B16</t>
  </si>
  <si>
    <t>45 degrees</t>
  </si>
  <si>
    <t xml:space="preserve"> </t>
  </si>
  <si>
    <t>135 degrees</t>
  </si>
  <si>
    <t>225 degrees</t>
  </si>
  <si>
    <t>315 degrees</t>
  </si>
  <si>
    <t xml:space="preserve"> Price enter 1.2150 as 12150</t>
  </si>
  <si>
    <t>Take H2 or H13 and divide by 4 to get possible reversal date.  Divide by 4 again for short term reversal date.</t>
  </si>
  <si>
    <t>Cycle dates are 118, 29.5, 7.4 when divided by 4</t>
  </si>
  <si>
    <t>Cycle dates are 118, 59, 29.5, 14.75, 7.4, when divided by 2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</si>
</sst>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1" fontId="0" fillId="3" borderId="0" xfId="0" applyNumberForma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5" borderId="0" xfId="0" applyFill="1"/>
    <xf numFmtId="0" fontId="0" fillId="6" borderId="0" xfId="0" applyFill="1"/>
    <xf numFmtId="165" fontId="0" fillId="7" borderId="0" xfId="0" applyNumberForma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topLeftCell="B1" workbookViewId="0">
      <selection activeCell="B27" sqref="B27"/>
    </sheetView>
  </sheetViews>
  <sheetFormatPr defaultRowHeight="15"/>
  <cols>
    <col min="1" max="1" width="24.7109375" customWidth="1"/>
    <col min="2" max="2" width="29" customWidth="1"/>
    <col min="3" max="3" width="11.7109375" customWidth="1"/>
    <col min="4" max="4" width="15.85546875" customWidth="1"/>
    <col min="5" max="5" width="8.7109375" customWidth="1"/>
    <col min="6" max="6" width="14.42578125" customWidth="1"/>
    <col min="7" max="7" width="19.5703125" customWidth="1"/>
    <col min="8" max="8" width="11.42578125" customWidth="1"/>
    <col min="9" max="9" width="16.7109375" customWidth="1"/>
    <col min="10" max="10" width="15.140625" customWidth="1"/>
    <col min="11" max="11" width="15.85546875" customWidth="1"/>
    <col min="12" max="12" width="14.28515625" customWidth="1"/>
    <col min="13" max="13" width="16.42578125" customWidth="1"/>
    <col min="14" max="14" width="13.85546875" customWidth="1"/>
    <col min="15" max="16" width="14.5703125" customWidth="1"/>
  </cols>
  <sheetData>
    <row r="1" spans="1:16">
      <c r="A1" t="s">
        <v>0</v>
      </c>
      <c r="B1" s="9" t="s">
        <v>2</v>
      </c>
      <c r="C1" s="10" t="s">
        <v>5</v>
      </c>
      <c r="D1" s="10" t="s">
        <v>6</v>
      </c>
      <c r="E1" s="9"/>
      <c r="F1" s="10" t="s">
        <v>4</v>
      </c>
      <c r="G1" s="10" t="s">
        <v>3</v>
      </c>
      <c r="H1" s="9"/>
      <c r="I1" s="9"/>
      <c r="J1" s="9"/>
      <c r="K1" s="9"/>
      <c r="L1" s="9"/>
      <c r="M1" s="13"/>
      <c r="N1" s="13"/>
      <c r="O1" s="13"/>
      <c r="P1" s="13"/>
    </row>
    <row r="2" spans="1:16">
      <c r="A2" s="1"/>
      <c r="B2" s="10"/>
      <c r="C2" s="10"/>
      <c r="D2" s="10"/>
      <c r="E2" s="10"/>
      <c r="F2" s="10"/>
      <c r="G2" s="10" t="s">
        <v>15</v>
      </c>
      <c r="H2" s="11">
        <f>SQRT(B5)</f>
        <v>109.73604694903129</v>
      </c>
      <c r="I2" s="9"/>
      <c r="J2" s="9"/>
      <c r="K2" s="9"/>
      <c r="L2" s="9"/>
      <c r="M2" s="13"/>
      <c r="N2" s="13"/>
      <c r="O2" s="13"/>
      <c r="P2" s="13"/>
    </row>
    <row r="3" spans="1:16">
      <c r="A3" s="1"/>
      <c r="B3" s="1"/>
      <c r="C3" s="1"/>
      <c r="D3" s="1"/>
      <c r="E3" s="1"/>
      <c r="F3" s="1"/>
      <c r="G3" s="1"/>
    </row>
    <row r="4" spans="1:16">
      <c r="A4" s="1"/>
      <c r="B4" s="1"/>
      <c r="C4" s="1"/>
      <c r="D4" s="1"/>
      <c r="E4" s="1"/>
      <c r="F4" s="1"/>
      <c r="G4" s="1" t="s">
        <v>12</v>
      </c>
      <c r="H4" s="1"/>
      <c r="I4" s="1" t="s">
        <v>14</v>
      </c>
      <c r="J4" s="1" t="s">
        <v>9</v>
      </c>
      <c r="K4" s="1" t="s">
        <v>8</v>
      </c>
      <c r="L4" s="1" t="s">
        <v>11</v>
      </c>
      <c r="M4" s="1" t="s">
        <v>17</v>
      </c>
      <c r="N4" s="1" t="s">
        <v>19</v>
      </c>
      <c r="O4" s="1" t="s">
        <v>20</v>
      </c>
      <c r="P4" s="1" t="s">
        <v>21</v>
      </c>
    </row>
    <row r="5" spans="1:16">
      <c r="A5" s="15" t="s">
        <v>22</v>
      </c>
      <c r="B5" s="1">
        <v>12042</v>
      </c>
      <c r="C5" s="2">
        <f>SQRT(B5)+2</f>
        <v>111.73604694903129</v>
      </c>
      <c r="D5" s="3">
        <f>POWER(C5,2)/10000</f>
        <v>1.2484944187796125</v>
      </c>
      <c r="E5" s="3"/>
      <c r="F5" s="1">
        <v>360</v>
      </c>
      <c r="G5" s="3">
        <f>B5*0.0001</f>
        <v>1.2042000000000002</v>
      </c>
      <c r="H5" s="3">
        <f>SUM(D5-G5)/4</f>
        <v>1.1073604694903094E-2</v>
      </c>
      <c r="I5" s="3">
        <f>SUM(G5+H5)</f>
        <v>1.2152736046949033</v>
      </c>
      <c r="J5" s="3">
        <f>SUM(I5+H5)</f>
        <v>1.2263472093898065</v>
      </c>
      <c r="K5" s="3">
        <f>SUM(J5+H5)</f>
        <v>1.2374208140847096</v>
      </c>
      <c r="L5" s="3">
        <f>SUM(K5+H5)</f>
        <v>1.2484944187796128</v>
      </c>
      <c r="M5" s="3">
        <f>SUM(G5+I5)/2</f>
        <v>1.2097368023474517</v>
      </c>
      <c r="N5" s="3">
        <f>SUM(I5+J5)/2</f>
        <v>1.2208104070423549</v>
      </c>
      <c r="O5" s="3">
        <f>SUM(J5+K5)/2</f>
        <v>1.231884011737258</v>
      </c>
      <c r="P5" s="3">
        <f>SUM(K5+L5)/2</f>
        <v>1.2429576164321612</v>
      </c>
    </row>
    <row r="6" spans="1:16">
      <c r="A6" s="1"/>
      <c r="B6" s="4">
        <f>D5*10000</f>
        <v>12484.944187796125</v>
      </c>
      <c r="C6" s="2">
        <f t="shared" ref="C6:C8" si="0">SQRT(B6)+2</f>
        <v>113.73604694903129</v>
      </c>
      <c r="D6" s="3">
        <f t="shared" ref="D6:D8" si="1">POWER(C6,2)/10000</f>
        <v>1.293588837559225</v>
      </c>
      <c r="E6" s="1"/>
      <c r="F6" s="1">
        <v>720</v>
      </c>
      <c r="G6" s="3">
        <f t="shared" ref="G6:G8" si="2">B6*0.0001</f>
        <v>1.2484944187796125</v>
      </c>
      <c r="H6" s="3">
        <f t="shared" ref="H6:H8" si="3">SUM(D6-G6)/4</f>
        <v>1.1273604694903128E-2</v>
      </c>
      <c r="I6" s="3">
        <f t="shared" ref="I6:I8" si="4">SUM(G6+H6)</f>
        <v>1.2597680234745157</v>
      </c>
      <c r="J6" s="3">
        <f t="shared" ref="J6:J8" si="5">SUM(I6+H6)</f>
        <v>1.2710416281694188</v>
      </c>
      <c r="K6" s="3">
        <f t="shared" ref="K6:K8" si="6">SUM(J6+H6)</f>
        <v>1.2823152328643219</v>
      </c>
      <c r="L6" s="3">
        <f t="shared" ref="L6:L8" si="7">SUM(K6+H6)</f>
        <v>1.293588837559225</v>
      </c>
      <c r="M6" s="3">
        <f t="shared" ref="M6:M10" si="8">SUM(G6+I6)/2</f>
        <v>1.2541312211270641</v>
      </c>
      <c r="N6" s="3">
        <f t="shared" ref="N6:N10" si="9">SUM(I6+J6)/2</f>
        <v>1.2654048258219672</v>
      </c>
      <c r="O6" s="3">
        <f t="shared" ref="O6:O10" si="10">SUM(J6+K6)/2</f>
        <v>1.2766784305168704</v>
      </c>
      <c r="P6" s="3">
        <f t="shared" ref="P6:P10" si="11">SUM(K6+L6)/2</f>
        <v>1.2879520352117735</v>
      </c>
    </row>
    <row r="7" spans="1:16">
      <c r="A7" s="1"/>
      <c r="B7" s="4">
        <f>D6*10000</f>
        <v>12935.888375592251</v>
      </c>
      <c r="C7" s="2">
        <f t="shared" si="0"/>
        <v>115.73604694903129</v>
      </c>
      <c r="D7" s="3">
        <f t="shared" si="1"/>
        <v>1.3394832563388377</v>
      </c>
      <c r="E7" s="1"/>
      <c r="F7" s="1">
        <v>1080</v>
      </c>
      <c r="G7" s="3">
        <f t="shared" si="2"/>
        <v>1.293588837559225</v>
      </c>
      <c r="H7" s="3">
        <f t="shared" si="3"/>
        <v>1.1473604694903161E-2</v>
      </c>
      <c r="I7" s="3">
        <f t="shared" si="4"/>
        <v>1.3050624422541282</v>
      </c>
      <c r="J7" s="3">
        <f t="shared" si="5"/>
        <v>1.3165360469490313</v>
      </c>
      <c r="K7" s="3">
        <f t="shared" si="6"/>
        <v>1.3280096516439344</v>
      </c>
      <c r="L7" s="3">
        <f t="shared" si="7"/>
        <v>1.3394832563388375</v>
      </c>
      <c r="M7" s="3">
        <f t="shared" si="8"/>
        <v>1.2993256399066766</v>
      </c>
      <c r="N7" s="3">
        <f t="shared" si="9"/>
        <v>1.3107992446015797</v>
      </c>
      <c r="O7" s="3">
        <f t="shared" si="10"/>
        <v>1.3222728492964828</v>
      </c>
      <c r="P7" s="3">
        <f t="shared" si="11"/>
        <v>1.3337464539913859</v>
      </c>
    </row>
    <row r="8" spans="1:16">
      <c r="A8" s="1"/>
      <c r="B8" s="4">
        <f>D7*10000</f>
        <v>13394.832563388376</v>
      </c>
      <c r="C8" s="2">
        <f t="shared" si="0"/>
        <v>117.73604694903129</v>
      </c>
      <c r="D8" s="3">
        <f t="shared" si="1"/>
        <v>1.38617767511845</v>
      </c>
      <c r="E8" s="1"/>
      <c r="F8" s="1">
        <v>1440</v>
      </c>
      <c r="G8" s="3">
        <f t="shared" si="2"/>
        <v>1.3394832563388377</v>
      </c>
      <c r="H8" s="3">
        <f t="shared" si="3"/>
        <v>1.1673604694903084E-2</v>
      </c>
      <c r="I8" s="3">
        <f t="shared" si="4"/>
        <v>1.3511568610337408</v>
      </c>
      <c r="J8" s="3">
        <f t="shared" si="5"/>
        <v>1.3628304657286439</v>
      </c>
      <c r="K8" s="3">
        <f t="shared" si="6"/>
        <v>1.3745040704235469</v>
      </c>
      <c r="L8" s="3">
        <f t="shared" si="7"/>
        <v>1.38617767511845</v>
      </c>
      <c r="M8" s="3">
        <f t="shared" si="8"/>
        <v>1.3453200586862892</v>
      </c>
      <c r="N8" s="3">
        <f t="shared" si="9"/>
        <v>1.3569936633811923</v>
      </c>
      <c r="O8" s="3">
        <f t="shared" si="10"/>
        <v>1.3686672680760954</v>
      </c>
      <c r="P8" s="3">
        <f t="shared" si="11"/>
        <v>1.3803408727709985</v>
      </c>
    </row>
    <row r="9" spans="1:16">
      <c r="A9" s="1"/>
      <c r="B9" s="4">
        <f t="shared" ref="B9:B10" si="12">D8*10000</f>
        <v>13861.7767511845</v>
      </c>
      <c r="C9" s="2">
        <f t="shared" ref="C9:C10" si="13">SQRT(B9)+2</f>
        <v>119.73604694903129</v>
      </c>
      <c r="D9" s="3">
        <f t="shared" ref="D9:D10" si="14">POWER(C9,2)/10000</f>
        <v>1.4336720938980625</v>
      </c>
      <c r="E9" s="1"/>
      <c r="F9" s="1">
        <v>1800</v>
      </c>
      <c r="G9" s="3">
        <f t="shared" ref="G9:G10" si="15">B9*0.0001</f>
        <v>1.38617767511845</v>
      </c>
      <c r="H9" s="3">
        <f t="shared" ref="H9:H10" si="16">SUM(D9-G9)/4</f>
        <v>1.1873604694903117E-2</v>
      </c>
      <c r="I9" s="14">
        <f t="shared" ref="I9:I10" si="17">SUM(G9+H9)</f>
        <v>1.3980512798133531</v>
      </c>
      <c r="J9" s="3">
        <f t="shared" ref="J9:J10" si="18">SUM(I9+H9)</f>
        <v>1.4099248845082561</v>
      </c>
      <c r="K9" s="3">
        <f t="shared" ref="K9:K10" si="19">SUM(J9+H9)</f>
        <v>1.4217984892031592</v>
      </c>
      <c r="L9" s="3">
        <f t="shared" ref="L9:L10" si="20">SUM(K9+H9)</f>
        <v>1.4336720938980623</v>
      </c>
      <c r="M9" s="3">
        <f t="shared" si="8"/>
        <v>1.3921144774659016</v>
      </c>
      <c r="N9" s="3">
        <f t="shared" si="9"/>
        <v>1.4039880821608046</v>
      </c>
      <c r="O9" s="3">
        <f t="shared" si="10"/>
        <v>1.4158616868557077</v>
      </c>
      <c r="P9" s="3">
        <f t="shared" si="11"/>
        <v>1.4277352915506107</v>
      </c>
    </row>
    <row r="10" spans="1:16">
      <c r="A10" s="1"/>
      <c r="B10" s="4">
        <f t="shared" si="12"/>
        <v>14336.720938980625</v>
      </c>
      <c r="C10" s="2">
        <f t="shared" si="13"/>
        <v>121.73604694903129</v>
      </c>
      <c r="D10" s="3">
        <f t="shared" si="14"/>
        <v>1.4819665126776751</v>
      </c>
      <c r="E10" s="1"/>
      <c r="F10" s="1">
        <v>2160</v>
      </c>
      <c r="G10" s="3">
        <f t="shared" si="15"/>
        <v>1.4336720938980625</v>
      </c>
      <c r="H10" s="3">
        <f t="shared" si="16"/>
        <v>1.2073604694903151E-2</v>
      </c>
      <c r="I10" s="3">
        <f t="shared" si="17"/>
        <v>1.4457456985929658</v>
      </c>
      <c r="J10" s="3">
        <f t="shared" si="18"/>
        <v>1.4578193032878688</v>
      </c>
      <c r="K10" s="3">
        <f t="shared" si="19"/>
        <v>1.4698929079827718</v>
      </c>
      <c r="L10" s="3">
        <f t="shared" si="20"/>
        <v>1.4819665126776749</v>
      </c>
      <c r="M10" s="3">
        <f t="shared" si="8"/>
        <v>1.4397088962455142</v>
      </c>
      <c r="N10" s="3">
        <f t="shared" si="9"/>
        <v>1.4517825009404173</v>
      </c>
      <c r="O10" s="3">
        <f t="shared" si="10"/>
        <v>1.4638561056353203</v>
      </c>
      <c r="P10" s="3">
        <f t="shared" si="11"/>
        <v>1.4759297103302234</v>
      </c>
    </row>
    <row r="11" spans="1:16">
      <c r="A11" s="1"/>
      <c r="B11" s="1"/>
      <c r="C11" s="1"/>
      <c r="D11" s="1"/>
      <c r="E11" s="1"/>
      <c r="F11" s="1"/>
    </row>
    <row r="12" spans="1:16">
      <c r="A12" s="1"/>
      <c r="B12" s="6" t="s">
        <v>1</v>
      </c>
      <c r="C12" s="6" t="s">
        <v>13</v>
      </c>
      <c r="D12" s="6" t="s">
        <v>6</v>
      </c>
      <c r="E12" s="7"/>
      <c r="F12" s="6" t="s">
        <v>4</v>
      </c>
      <c r="G12" s="6" t="s">
        <v>3</v>
      </c>
      <c r="H12" s="7"/>
      <c r="I12" s="7"/>
      <c r="J12" s="7"/>
      <c r="K12" s="7"/>
      <c r="L12" s="7"/>
      <c r="M12" s="12"/>
      <c r="N12" s="12"/>
      <c r="O12" s="12"/>
      <c r="P12" s="12"/>
    </row>
    <row r="13" spans="1:16">
      <c r="A13" s="1"/>
      <c r="B13" s="6"/>
      <c r="C13" s="6"/>
      <c r="D13" s="6"/>
      <c r="E13" s="6"/>
      <c r="F13" s="6"/>
      <c r="G13" s="6" t="s">
        <v>16</v>
      </c>
      <c r="H13" s="8">
        <f>SQRT(B16)</f>
        <v>118.29623831720095</v>
      </c>
      <c r="I13" s="7"/>
      <c r="J13" s="7"/>
      <c r="K13" s="7"/>
      <c r="L13" s="7"/>
      <c r="M13" s="12"/>
      <c r="N13" s="12"/>
      <c r="O13" s="12"/>
      <c r="P13" s="12"/>
    </row>
    <row r="15" spans="1:16">
      <c r="G15" t="s">
        <v>7</v>
      </c>
      <c r="I15" s="1" t="s">
        <v>10</v>
      </c>
      <c r="J15" s="1" t="s">
        <v>9</v>
      </c>
      <c r="K15" s="1" t="s">
        <v>8</v>
      </c>
      <c r="L15" s="1" t="s">
        <v>11</v>
      </c>
      <c r="M15" s="1" t="s">
        <v>17</v>
      </c>
      <c r="N15" s="1" t="s">
        <v>19</v>
      </c>
      <c r="O15" s="1" t="s">
        <v>20</v>
      </c>
      <c r="P15" s="1" t="s">
        <v>21</v>
      </c>
    </row>
    <row r="16" spans="1:16">
      <c r="B16" s="5">
        <v>13994</v>
      </c>
      <c r="C16" s="3">
        <f>SQRT(B16)-2</f>
        <v>116.29623831720095</v>
      </c>
      <c r="D16" s="3">
        <f>POWER(C16,2)/10000</f>
        <v>1.3524815046731198</v>
      </c>
      <c r="E16" s="1"/>
      <c r="F16" s="1">
        <v>360</v>
      </c>
      <c r="G16" s="3">
        <f>B16*0.0001</f>
        <v>1.3994</v>
      </c>
      <c r="H16">
        <f>SUM(G16-D16)/4</f>
        <v>1.1729623831720049E-2</v>
      </c>
      <c r="I16" s="3">
        <f>SUM(G16-H16)</f>
        <v>1.38767037616828</v>
      </c>
      <c r="J16" s="3">
        <f>SUM(I16-H16)</f>
        <v>1.3759407523365601</v>
      </c>
      <c r="K16" s="3">
        <f>SUM(J16-H16)</f>
        <v>1.3642111285048402</v>
      </c>
      <c r="L16" s="3">
        <f>D16</f>
        <v>1.3524815046731198</v>
      </c>
      <c r="M16" s="3">
        <f>SUM(G16+I16)/2</f>
        <v>1.39353518808414</v>
      </c>
      <c r="N16" s="3">
        <f>SUM(I16+J16)/2</f>
        <v>1.3818055642524201</v>
      </c>
      <c r="O16" s="3">
        <f>SUM(J16+K16)/2</f>
        <v>1.3700759404207001</v>
      </c>
      <c r="P16" s="3">
        <f>SUM(K16+L16)/2</f>
        <v>1.35834631658898</v>
      </c>
    </row>
    <row r="17" spans="2:16">
      <c r="B17" s="4">
        <f>D16*10000</f>
        <v>13524.815046731197</v>
      </c>
      <c r="C17" s="3">
        <f t="shared" ref="C17:C21" si="21">SQRT(B17)-2</f>
        <v>114.29623831720095</v>
      </c>
      <c r="D17" s="3">
        <f t="shared" ref="D17:D21" si="22">POWER(C17,2)/10000</f>
        <v>1.3063630093462395</v>
      </c>
      <c r="E17" s="1"/>
      <c r="F17" s="1">
        <v>720</v>
      </c>
      <c r="G17" s="3">
        <f t="shared" ref="G17:G21" si="23">B17*0.0001</f>
        <v>1.3524815046731198</v>
      </c>
      <c r="H17">
        <f t="shared" ref="H17:H21" si="24">SUM(G17-D17)/4</f>
        <v>1.1529623831720071E-2</v>
      </c>
      <c r="I17" s="3">
        <f t="shared" ref="I17:I21" si="25">SUM(G17-H17)</f>
        <v>1.3409518808413998</v>
      </c>
      <c r="J17" s="3">
        <f t="shared" ref="J17:J21" si="26">SUM(I17-H17)</f>
        <v>1.3294222570096799</v>
      </c>
      <c r="K17" s="3">
        <f t="shared" ref="K17:K21" si="27">SUM(J17-H17)</f>
        <v>1.3178926331779599</v>
      </c>
      <c r="L17" s="3">
        <f t="shared" ref="L17:L21" si="28">D17</f>
        <v>1.3063630093462395</v>
      </c>
      <c r="M17" s="3">
        <f t="shared" ref="M17:M21" si="29">SUM(G17+I17)/2</f>
        <v>1.3467166927572598</v>
      </c>
      <c r="N17" s="3">
        <f t="shared" ref="N17:N21" si="30">SUM(I17+J17)/2</f>
        <v>1.3351870689255398</v>
      </c>
      <c r="O17" s="3">
        <f t="shared" ref="O17:O21" si="31">SUM(J17+K17)/2</f>
        <v>1.3236574450938199</v>
      </c>
      <c r="P17" s="3">
        <f t="shared" ref="P17:P21" si="32">SUM(K17+L17)/2</f>
        <v>1.3121278212620997</v>
      </c>
    </row>
    <row r="18" spans="2:16">
      <c r="B18" s="4">
        <f t="shared" ref="B18:B21" si="33">D17*10000</f>
        <v>13063.630093462394</v>
      </c>
      <c r="C18" s="3">
        <f t="shared" si="21"/>
        <v>112.29623831720095</v>
      </c>
      <c r="D18" s="3">
        <f t="shared" si="22"/>
        <v>1.2610445140193589</v>
      </c>
      <c r="E18" s="1"/>
      <c r="F18" s="1">
        <v>1080</v>
      </c>
      <c r="G18" s="3">
        <f t="shared" si="23"/>
        <v>1.3063630093462395</v>
      </c>
      <c r="H18">
        <f t="shared" si="24"/>
        <v>1.1329623831720148E-2</v>
      </c>
      <c r="I18" s="3">
        <f t="shared" si="25"/>
        <v>1.2950333855145193</v>
      </c>
      <c r="J18" s="3">
        <f t="shared" si="26"/>
        <v>1.2837037616827991</v>
      </c>
      <c r="K18" s="3">
        <f t="shared" si="27"/>
        <v>1.2723741378510789</v>
      </c>
      <c r="L18" s="3">
        <f t="shared" si="28"/>
        <v>1.2610445140193589</v>
      </c>
      <c r="M18" s="3">
        <f t="shared" si="29"/>
        <v>1.3006981974303793</v>
      </c>
      <c r="N18" s="3">
        <f t="shared" si="30"/>
        <v>1.2893685735986593</v>
      </c>
      <c r="O18" s="3">
        <f t="shared" si="31"/>
        <v>1.2780389497669389</v>
      </c>
      <c r="P18" s="3">
        <f t="shared" si="32"/>
        <v>1.2667093259352189</v>
      </c>
    </row>
    <row r="19" spans="2:16">
      <c r="B19" s="4">
        <f t="shared" si="33"/>
        <v>12610.445140193589</v>
      </c>
      <c r="C19" s="3">
        <f t="shared" si="21"/>
        <v>110.29623831720095</v>
      </c>
      <c r="D19" s="3">
        <f t="shared" si="22"/>
        <v>1.2165260186924787</v>
      </c>
      <c r="E19" s="1"/>
      <c r="F19" s="1">
        <v>1440</v>
      </c>
      <c r="G19" s="3">
        <f t="shared" si="23"/>
        <v>1.2610445140193589</v>
      </c>
      <c r="H19">
        <f t="shared" si="24"/>
        <v>1.1129623831720059E-2</v>
      </c>
      <c r="I19" s="3">
        <f t="shared" si="25"/>
        <v>1.2499148901876389</v>
      </c>
      <c r="J19" s="3">
        <f t="shared" si="26"/>
        <v>1.2387852663559189</v>
      </c>
      <c r="K19" s="3">
        <f t="shared" si="27"/>
        <v>1.2276556425241989</v>
      </c>
      <c r="L19" s="3">
        <f t="shared" si="28"/>
        <v>1.2165260186924787</v>
      </c>
      <c r="M19" s="3">
        <f t="shared" si="29"/>
        <v>1.2554797021034989</v>
      </c>
      <c r="N19" s="3">
        <f t="shared" si="30"/>
        <v>1.2443500782717789</v>
      </c>
      <c r="O19" s="3">
        <f t="shared" si="31"/>
        <v>1.2332204544400589</v>
      </c>
      <c r="P19" s="3">
        <f t="shared" si="32"/>
        <v>1.2220908306083387</v>
      </c>
    </row>
    <row r="20" spans="2:16">
      <c r="B20" s="4">
        <f t="shared" si="33"/>
        <v>12165.260186924786</v>
      </c>
      <c r="C20" s="3">
        <f t="shared" si="21"/>
        <v>108.29623831720095</v>
      </c>
      <c r="D20" s="3">
        <f t="shared" si="22"/>
        <v>1.1728075233655981</v>
      </c>
      <c r="E20" s="1"/>
      <c r="F20" s="1">
        <v>1800</v>
      </c>
      <c r="G20" s="3">
        <f t="shared" si="23"/>
        <v>1.2165260186924787</v>
      </c>
      <c r="H20">
        <f t="shared" si="24"/>
        <v>1.0929623831720137E-2</v>
      </c>
      <c r="I20" s="3">
        <f t="shared" si="25"/>
        <v>1.2055963948607586</v>
      </c>
      <c r="J20" s="3">
        <f t="shared" si="26"/>
        <v>1.1946667710290386</v>
      </c>
      <c r="K20" s="3">
        <f t="shared" si="27"/>
        <v>1.1837371471973186</v>
      </c>
      <c r="L20" s="3">
        <f t="shared" si="28"/>
        <v>1.1728075233655981</v>
      </c>
      <c r="M20" s="3">
        <f t="shared" si="29"/>
        <v>1.2110612067766187</v>
      </c>
      <c r="N20" s="3">
        <f t="shared" si="30"/>
        <v>1.2001315829448986</v>
      </c>
      <c r="O20" s="3">
        <f t="shared" si="31"/>
        <v>1.1892019591131786</v>
      </c>
      <c r="P20" s="3">
        <f t="shared" si="32"/>
        <v>1.1782723352814584</v>
      </c>
    </row>
    <row r="21" spans="2:16">
      <c r="B21" s="4">
        <f t="shared" si="33"/>
        <v>11728.075233655982</v>
      </c>
      <c r="C21" s="3">
        <f t="shared" si="21"/>
        <v>106.29623831720095</v>
      </c>
      <c r="D21" s="3">
        <f t="shared" si="22"/>
        <v>1.1298890280387179</v>
      </c>
      <c r="E21" s="1"/>
      <c r="F21" s="1">
        <v>2160</v>
      </c>
      <c r="G21" s="3">
        <f t="shared" si="23"/>
        <v>1.1728075233655981</v>
      </c>
      <c r="H21">
        <f t="shared" si="24"/>
        <v>1.0729623831720048E-2</v>
      </c>
      <c r="I21" s="3">
        <f t="shared" si="25"/>
        <v>1.1620778995338781</v>
      </c>
      <c r="J21" s="3">
        <f t="shared" si="26"/>
        <v>1.151348275702158</v>
      </c>
      <c r="K21" s="3">
        <f t="shared" si="27"/>
        <v>1.140618651870438</v>
      </c>
      <c r="L21" s="3">
        <f t="shared" si="28"/>
        <v>1.1298890280387179</v>
      </c>
      <c r="M21" s="3">
        <f t="shared" si="29"/>
        <v>1.1674427114497381</v>
      </c>
      <c r="N21" s="3">
        <f t="shared" si="30"/>
        <v>1.1567130876180181</v>
      </c>
      <c r="O21" s="3">
        <f t="shared" si="31"/>
        <v>1.145983463786298</v>
      </c>
      <c r="P21" s="3">
        <f t="shared" si="32"/>
        <v>1.135253839954578</v>
      </c>
    </row>
    <row r="23" spans="2:16">
      <c r="B23" t="s">
        <v>23</v>
      </c>
    </row>
    <row r="24" spans="2:16">
      <c r="M24" t="s">
        <v>18</v>
      </c>
    </row>
    <row r="25" spans="2:16">
      <c r="B25" t="s">
        <v>24</v>
      </c>
    </row>
    <row r="26" spans="2:16">
      <c r="B26" t="s">
        <v>25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Jerry</cp:lastModifiedBy>
  <dcterms:created xsi:type="dcterms:W3CDTF">2014-01-17T18:06:33Z</dcterms:created>
  <dcterms:modified xsi:type="dcterms:W3CDTF">2014-07-04T01:27:08Z</dcterms:modified>
</cp:coreProperties>
</file>