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195" windowHeight="12075"/>
  </bookViews>
  <sheets>
    <sheet name="Two Units Exit" sheetId="1" r:id="rId1"/>
    <sheet name="Three Units Exit" sheetId="4" r:id="rId2"/>
    <sheet name="Example" sheetId="5" r:id="rId3"/>
  </sheets>
  <calcPr calcId="145621"/>
</workbook>
</file>

<file path=xl/calcChain.xml><?xml version="1.0" encoding="utf-8"?>
<calcChain xmlns="http://schemas.openxmlformats.org/spreadsheetml/2006/main">
  <c r="T4" i="1" l="1"/>
  <c r="D9" i="5"/>
  <c r="D16" i="1"/>
  <c r="D15" i="1"/>
  <c r="D14" i="1"/>
  <c r="D8" i="5" l="1"/>
  <c r="H5" i="1"/>
  <c r="H4" i="1"/>
  <c r="T5" i="1"/>
  <c r="P5" i="1"/>
  <c r="L5" i="1"/>
  <c r="N8" i="4" l="1"/>
  <c r="P8" i="4" s="1"/>
  <c r="N7" i="4"/>
  <c r="N12" i="4" s="1"/>
  <c r="O29" i="4"/>
  <c r="O12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11" i="4"/>
  <c r="O10" i="4"/>
  <c r="C8" i="4"/>
  <c r="C3" i="4"/>
  <c r="D13" i="4"/>
  <c r="D12" i="4"/>
  <c r="N29" i="4"/>
  <c r="N28" i="4"/>
  <c r="N27" i="4"/>
  <c r="N26" i="4"/>
  <c r="N25" i="4"/>
  <c r="D22" i="4"/>
  <c r="N24" i="4"/>
  <c r="D21" i="4"/>
  <c r="N23" i="4"/>
  <c r="D20" i="4"/>
  <c r="N22" i="4"/>
  <c r="D19" i="4"/>
  <c r="N21" i="4"/>
  <c r="D18" i="4"/>
  <c r="N20" i="4"/>
  <c r="D17" i="4"/>
  <c r="N19" i="4"/>
  <c r="D16" i="4"/>
  <c r="N18" i="4"/>
  <c r="D15" i="4"/>
  <c r="N17" i="4"/>
  <c r="N16" i="4"/>
  <c r="N15" i="4"/>
  <c r="N14" i="4"/>
  <c r="N13" i="4"/>
  <c r="C6" i="4"/>
  <c r="N11" i="4" l="1"/>
  <c r="N10" i="4"/>
  <c r="N30" i="4" s="1"/>
  <c r="N31" i="4" s="1"/>
  <c r="O13" i="4"/>
  <c r="O30" i="4" s="1"/>
  <c r="O31" i="4" s="1"/>
  <c r="P7" i="4"/>
  <c r="C4" i="4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7" i="1"/>
  <c r="U5" i="1"/>
  <c r="Q5" i="1"/>
  <c r="M5" i="1"/>
  <c r="H11" i="1"/>
  <c r="D19" i="1"/>
  <c r="D20" i="1"/>
  <c r="D21" i="1"/>
  <c r="D22" i="1"/>
  <c r="D23" i="1"/>
  <c r="D24" i="1"/>
  <c r="D25" i="1"/>
  <c r="D18" i="1"/>
  <c r="P27" i="1" l="1"/>
  <c r="P28" i="1" s="1"/>
  <c r="T27" i="1"/>
  <c r="T28" i="1" s="1"/>
  <c r="L27" i="1"/>
  <c r="H26" i="1"/>
  <c r="H22" i="1"/>
  <c r="H18" i="1"/>
  <c r="H14" i="1"/>
  <c r="H10" i="1"/>
  <c r="H25" i="1"/>
  <c r="H21" i="1"/>
  <c r="H17" i="1"/>
  <c r="H13" i="1"/>
  <c r="H9" i="1"/>
  <c r="H24" i="1"/>
  <c r="H20" i="1"/>
  <c r="H16" i="1"/>
  <c r="H12" i="1"/>
  <c r="H8" i="1"/>
  <c r="H7" i="1"/>
  <c r="H23" i="1"/>
  <c r="H19" i="1"/>
  <c r="H15" i="1"/>
  <c r="P4" i="1"/>
  <c r="L4" i="1"/>
  <c r="D13" i="1"/>
  <c r="U4" i="1" s="1"/>
  <c r="C5" i="1"/>
  <c r="C8" i="1"/>
  <c r="C6" i="1" l="1"/>
  <c r="H27" i="1"/>
  <c r="H28" i="1" s="1"/>
  <c r="S26" i="1"/>
  <c r="U26" i="1" s="1"/>
  <c r="S23" i="1"/>
  <c r="U23" i="1" s="1"/>
  <c r="S20" i="1"/>
  <c r="U20" i="1" s="1"/>
  <c r="S16" i="1"/>
  <c r="U16" i="1" s="1"/>
  <c r="S12" i="1"/>
  <c r="U12" i="1" s="1"/>
  <c r="S8" i="1"/>
  <c r="U8" i="1" s="1"/>
  <c r="S24" i="1"/>
  <c r="U24" i="1" s="1"/>
  <c r="S21" i="1"/>
  <c r="U21" i="1" s="1"/>
  <c r="S13" i="1"/>
  <c r="U13" i="1" s="1"/>
  <c r="S22" i="1"/>
  <c r="U22" i="1" s="1"/>
  <c r="S19" i="1"/>
  <c r="U19" i="1" s="1"/>
  <c r="S15" i="1"/>
  <c r="U15" i="1" s="1"/>
  <c r="S11" i="1"/>
  <c r="U11" i="1" s="1"/>
  <c r="S7" i="1"/>
  <c r="S25" i="1"/>
  <c r="U25" i="1" s="1"/>
  <c r="S18" i="1"/>
  <c r="U18" i="1" s="1"/>
  <c r="S14" i="1"/>
  <c r="U14" i="1" s="1"/>
  <c r="S10" i="1"/>
  <c r="U10" i="1" s="1"/>
  <c r="S17" i="1"/>
  <c r="U17" i="1" s="1"/>
  <c r="S9" i="1"/>
  <c r="U9" i="1" s="1"/>
  <c r="K8" i="1"/>
  <c r="M8" i="1" s="1"/>
  <c r="K12" i="1"/>
  <c r="M12" i="1" s="1"/>
  <c r="K16" i="1"/>
  <c r="M16" i="1" s="1"/>
  <c r="K20" i="1"/>
  <c r="M20" i="1" s="1"/>
  <c r="K24" i="1"/>
  <c r="M24" i="1" s="1"/>
  <c r="K10" i="1"/>
  <c r="M10" i="1" s="1"/>
  <c r="K14" i="1"/>
  <c r="M14" i="1" s="1"/>
  <c r="K18" i="1"/>
  <c r="M18" i="1" s="1"/>
  <c r="K26" i="1"/>
  <c r="M26" i="1" s="1"/>
  <c r="K23" i="1"/>
  <c r="M23" i="1" s="1"/>
  <c r="K9" i="1"/>
  <c r="K13" i="1"/>
  <c r="M13" i="1" s="1"/>
  <c r="K17" i="1"/>
  <c r="M17" i="1" s="1"/>
  <c r="K21" i="1"/>
  <c r="M21" i="1" s="1"/>
  <c r="K25" i="1"/>
  <c r="M25" i="1" s="1"/>
  <c r="K22" i="1"/>
  <c r="M22" i="1" s="1"/>
  <c r="K11" i="1"/>
  <c r="M11" i="1" s="1"/>
  <c r="K15" i="1"/>
  <c r="M15" i="1" s="1"/>
  <c r="K19" i="1"/>
  <c r="M19" i="1" s="1"/>
  <c r="K7" i="1"/>
  <c r="O8" i="1"/>
  <c r="Q8" i="1" s="1"/>
  <c r="O12" i="1"/>
  <c r="Q12" i="1" s="1"/>
  <c r="O16" i="1"/>
  <c r="Q16" i="1" s="1"/>
  <c r="O20" i="1"/>
  <c r="Q20" i="1" s="1"/>
  <c r="O24" i="1"/>
  <c r="Q24" i="1" s="1"/>
  <c r="O10" i="1"/>
  <c r="Q10" i="1" s="1"/>
  <c r="O18" i="1"/>
  <c r="Q18" i="1" s="1"/>
  <c r="O26" i="1"/>
  <c r="Q26" i="1" s="1"/>
  <c r="O11" i="1"/>
  <c r="Q11" i="1" s="1"/>
  <c r="O15" i="1"/>
  <c r="Q15" i="1" s="1"/>
  <c r="O19" i="1"/>
  <c r="Q19" i="1" s="1"/>
  <c r="O23" i="1"/>
  <c r="Q23" i="1" s="1"/>
  <c r="O9" i="1"/>
  <c r="Q9" i="1" s="1"/>
  <c r="O13" i="1"/>
  <c r="Q13" i="1" s="1"/>
  <c r="O17" i="1"/>
  <c r="Q17" i="1" s="1"/>
  <c r="O21" i="1"/>
  <c r="Q21" i="1" s="1"/>
  <c r="O25" i="1"/>
  <c r="Q25" i="1" s="1"/>
  <c r="O14" i="1"/>
  <c r="Q14" i="1" s="1"/>
  <c r="O22" i="1"/>
  <c r="Q22" i="1" s="1"/>
  <c r="O7" i="1"/>
  <c r="I5" i="1"/>
  <c r="I4" i="1"/>
  <c r="G11" i="1"/>
  <c r="G15" i="1"/>
  <c r="G19" i="1"/>
  <c r="G23" i="1"/>
  <c r="G7" i="1"/>
  <c r="G8" i="1"/>
  <c r="G12" i="1"/>
  <c r="G16" i="1"/>
  <c r="G20" i="1"/>
  <c r="G24" i="1"/>
  <c r="G9" i="1"/>
  <c r="G13" i="1"/>
  <c r="G17" i="1"/>
  <c r="G21" i="1"/>
  <c r="G25" i="1"/>
  <c r="G10" i="1"/>
  <c r="G14" i="1"/>
  <c r="G18" i="1"/>
  <c r="G26" i="1"/>
  <c r="G22" i="1"/>
  <c r="M4" i="1"/>
  <c r="Q4" i="1"/>
  <c r="S27" i="1" l="1"/>
  <c r="G27" i="1"/>
  <c r="Q7" i="1"/>
  <c r="O27" i="1"/>
  <c r="O28" i="1" s="1"/>
  <c r="M7" i="1"/>
  <c r="K27" i="1"/>
  <c r="K28" i="1" s="1"/>
  <c r="U7" i="1"/>
  <c r="M9" i="1"/>
  <c r="K29" i="1" l="1"/>
  <c r="S28" i="1"/>
  <c r="S30" i="1" s="1"/>
  <c r="S29" i="1"/>
  <c r="O30" i="1"/>
  <c r="O29" i="1"/>
  <c r="G29" i="1"/>
  <c r="G28" i="1"/>
  <c r="G30" i="1" s="1"/>
  <c r="L28" i="1"/>
  <c r="K30" i="1" s="1"/>
  <c r="I18" i="4" l="1"/>
  <c r="I8" i="4"/>
  <c r="J12" i="4" s="1"/>
  <c r="D11" i="4"/>
  <c r="P6" i="4" s="1"/>
  <c r="I6" i="4"/>
  <c r="H14" i="4" s="1"/>
  <c r="N6" i="4"/>
  <c r="M13" i="4" s="1"/>
  <c r="I7" i="4"/>
  <c r="I23" i="4" s="1"/>
  <c r="I10" i="4"/>
  <c r="I28" i="4" l="1"/>
  <c r="H10" i="4"/>
  <c r="I11" i="4"/>
  <c r="K7" i="4"/>
  <c r="H24" i="4"/>
  <c r="I20" i="4"/>
  <c r="J24" i="4"/>
  <c r="J19" i="4"/>
  <c r="H28" i="4"/>
  <c r="J20" i="4"/>
  <c r="J23" i="4"/>
  <c r="I15" i="4"/>
  <c r="I13" i="4"/>
  <c r="I17" i="4"/>
  <c r="H29" i="4"/>
  <c r="J28" i="4"/>
  <c r="J29" i="4"/>
  <c r="J14" i="4"/>
  <c r="H21" i="4"/>
  <c r="J16" i="4"/>
  <c r="J18" i="4"/>
  <c r="K8" i="4"/>
  <c r="I16" i="4"/>
  <c r="I21" i="4"/>
  <c r="H18" i="4"/>
  <c r="M18" i="4"/>
  <c r="M21" i="4"/>
  <c r="M23" i="4"/>
  <c r="M22" i="4"/>
  <c r="M16" i="4"/>
  <c r="M28" i="4"/>
  <c r="H11" i="4"/>
  <c r="H13" i="4"/>
  <c r="H22" i="4"/>
  <c r="M10" i="4"/>
  <c r="M15" i="4"/>
  <c r="M14" i="4"/>
  <c r="M11" i="4"/>
  <c r="M27" i="4"/>
  <c r="M19" i="4"/>
  <c r="J21" i="4"/>
  <c r="J26" i="4"/>
  <c r="J15" i="4"/>
  <c r="J25" i="4"/>
  <c r="J27" i="4"/>
  <c r="I25" i="4"/>
  <c r="I26" i="4"/>
  <c r="I12" i="4"/>
  <c r="I22" i="4"/>
  <c r="I14" i="4"/>
  <c r="H16" i="4"/>
  <c r="K6" i="4"/>
  <c r="H26" i="4"/>
  <c r="H25" i="4"/>
  <c r="H15" i="4"/>
  <c r="M20" i="4"/>
  <c r="M12" i="4"/>
  <c r="M26" i="4"/>
  <c r="M29" i="4"/>
  <c r="H20" i="4"/>
  <c r="H19" i="4"/>
  <c r="J10" i="4"/>
  <c r="M17" i="4"/>
  <c r="M24" i="4"/>
  <c r="M25" i="4"/>
  <c r="J17" i="4"/>
  <c r="J11" i="4"/>
  <c r="J13" i="4"/>
  <c r="J22" i="4"/>
  <c r="I24" i="4"/>
  <c r="I29" i="4"/>
  <c r="I19" i="4"/>
  <c r="I27" i="4"/>
  <c r="H23" i="4"/>
  <c r="H17" i="4"/>
  <c r="H12" i="4"/>
  <c r="H27" i="4"/>
  <c r="J30" i="4" l="1"/>
  <c r="J31" i="4" s="1"/>
  <c r="H30" i="4"/>
  <c r="H32" i="4" s="1"/>
  <c r="H31" i="4"/>
  <c r="H33" i="4" s="1"/>
  <c r="I30" i="4"/>
  <c r="I31" i="4" s="1"/>
  <c r="M30" i="4"/>
  <c r="M32" i="4" l="1"/>
  <c r="M31" i="4"/>
  <c r="M33" i="4" s="1"/>
</calcChain>
</file>

<file path=xl/sharedStrings.xml><?xml version="1.0" encoding="utf-8"?>
<sst xmlns="http://schemas.openxmlformats.org/spreadsheetml/2006/main" count="85" uniqueCount="43">
  <si>
    <t>U1</t>
  </si>
  <si>
    <t>U2</t>
  </si>
  <si>
    <t>pips</t>
  </si>
  <si>
    <t>% big winners</t>
  </si>
  <si>
    <t>% std winners</t>
  </si>
  <si>
    <t>Risk =</t>
  </si>
  <si>
    <t>winning Trades</t>
  </si>
  <si>
    <t>winner %</t>
  </si>
  <si>
    <t>R = 1</t>
  </si>
  <si>
    <t>std winner R = 2</t>
  </si>
  <si>
    <t>30 pips</t>
  </si>
  <si>
    <t>60 pips</t>
  </si>
  <si>
    <t>U3</t>
  </si>
  <si>
    <t>Reward U1 =</t>
  </si>
  <si>
    <t>Reward U3 =</t>
  </si>
  <si>
    <t>Reward U2 =</t>
  </si>
  <si>
    <t>k ratio big winners =</t>
  </si>
  <si>
    <t>Ratio</t>
  </si>
  <si>
    <t># std winners (Unit 1)</t>
  </si>
  <si>
    <t># big winners (Unit 2)</t>
  </si>
  <si>
    <t># big winners (Unit 3)</t>
  </si>
  <si>
    <t>reward U1</t>
  </si>
  <si>
    <t>reward U2</t>
  </si>
  <si>
    <t>reward U3</t>
  </si>
  <si>
    <t>ACTUAL STRATEGY with DIFFERENT STATISTICS</t>
  </si>
  <si>
    <t>ALL in ONE STRATEGY</t>
  </si>
  <si>
    <t>ALL in ONE Exit</t>
  </si>
  <si>
    <t>EXAMPLE</t>
  </si>
  <si>
    <t>Reward (R-multiple)</t>
  </si>
  <si>
    <t>Reward (pips)</t>
  </si>
  <si>
    <t>Reward (total pips)</t>
  </si>
  <si>
    <t>RR Ratio big winners</t>
  </si>
  <si>
    <t>Simulation  A (R U2) =</t>
  </si>
  <si>
    <t>Simulation  B (R U2) =</t>
  </si>
  <si>
    <t>Simulation  C (R U2) =</t>
  </si>
  <si>
    <t>ALL in ONE  (R U1) =</t>
  </si>
  <si>
    <t>Simulation A</t>
  </si>
  <si>
    <t>Simulation C</t>
  </si>
  <si>
    <t>Simulation B</t>
  </si>
  <si>
    <t>Reward (total R-multiple)</t>
  </si>
  <si>
    <t>big winner ratio =</t>
  </si>
  <si>
    <t>reward 1 =</t>
  </si>
  <si>
    <t>reward 2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</si>
</sst>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0" fillId="0" borderId="0" xfId="0" applyFill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11" xfId="0" applyBorder="1"/>
    <xf numFmtId="0" fontId="0" fillId="0" borderId="6" xfId="0" applyBorder="1"/>
    <xf numFmtId="0" fontId="8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24" xfId="0" applyBorder="1"/>
    <xf numFmtId="0" fontId="0" fillId="0" borderId="0" xfId="0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9" fillId="0" borderId="30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6" borderId="12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1" xfId="0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9" fontId="10" fillId="0" borderId="8" xfId="1" applyFont="1" applyBorder="1" applyAlignment="1">
      <alignment horizontal="center"/>
    </xf>
    <xf numFmtId="9" fontId="10" fillId="0" borderId="0" xfId="1" applyFont="1" applyBorder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164" fontId="3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2" fillId="0" borderId="28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0" fillId="0" borderId="0" xfId="0" applyBorder="1"/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/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0" xfId="0" applyFont="1"/>
    <xf numFmtId="0" fontId="0" fillId="0" borderId="11" xfId="0" applyFont="1" applyBorder="1"/>
    <xf numFmtId="0" fontId="5" fillId="0" borderId="4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6" xfId="0" applyFont="1" applyBorder="1"/>
    <xf numFmtId="0" fontId="12" fillId="0" borderId="0" xfId="0" applyFont="1"/>
    <xf numFmtId="0" fontId="0" fillId="0" borderId="0" xfId="0" applyFont="1" applyBorder="1"/>
    <xf numFmtId="0" fontId="12" fillId="0" borderId="0" xfId="0" applyFont="1" applyBorder="1"/>
    <xf numFmtId="9" fontId="10" fillId="2" borderId="8" xfId="1" applyFont="1" applyFill="1" applyBorder="1" applyAlignment="1">
      <alignment horizontal="center" vertical="center"/>
    </xf>
    <xf numFmtId="9" fontId="10" fillId="2" borderId="0" xfId="1" applyFont="1" applyFill="1" applyBorder="1" applyAlignment="1">
      <alignment horizontal="center" vertical="center"/>
    </xf>
    <xf numFmtId="9" fontId="10" fillId="2" borderId="0" xfId="1" applyFont="1" applyFill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4" fillId="2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164" fontId="3" fillId="0" borderId="0" xfId="1" applyNumberFormat="1" applyFont="1" applyBorder="1" applyAlignment="1">
      <alignment horizontal="center" vertical="center"/>
    </xf>
    <xf numFmtId="0" fontId="0" fillId="0" borderId="12" xfId="0" applyBorder="1"/>
    <xf numFmtId="0" fontId="0" fillId="0" borderId="10" xfId="0" applyBorder="1"/>
    <xf numFmtId="0" fontId="0" fillId="0" borderId="10" xfId="0" applyBorder="1" applyAlignment="1">
      <alignment horizontal="left" vertical="center"/>
    </xf>
    <xf numFmtId="0" fontId="0" fillId="0" borderId="4" xfId="0" applyBorder="1"/>
    <xf numFmtId="0" fontId="2" fillId="0" borderId="0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2" fillId="8" borderId="0" xfId="0" applyFont="1" applyFill="1" applyBorder="1" applyAlignment="1">
      <alignment horizontal="center"/>
    </xf>
    <xf numFmtId="0" fontId="6" fillId="0" borderId="24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0"/>
  <sheetViews>
    <sheetView showGridLines="0" tabSelected="1" zoomScale="90" zoomScaleNormal="90" workbookViewId="0">
      <selection activeCell="B28" sqref="B28"/>
    </sheetView>
  </sheetViews>
  <sheetFormatPr defaultRowHeight="15" x14ac:dyDescent="0.25"/>
  <cols>
    <col min="1" max="1" width="3" style="81" customWidth="1"/>
    <col min="2" max="2" width="20.42578125" style="81" customWidth="1"/>
    <col min="3" max="5" width="9.140625" style="81"/>
    <col min="6" max="6" width="1.85546875" style="81" customWidth="1"/>
    <col min="7" max="8" width="9.140625" style="81"/>
    <col min="9" max="9" width="4.7109375" style="81" customWidth="1"/>
    <col min="10" max="10" width="1.5703125" style="81" customWidth="1"/>
    <col min="11" max="12" width="9.140625" style="81"/>
    <col min="13" max="13" width="4.7109375" style="81" customWidth="1"/>
    <col min="14" max="14" width="1.5703125" style="81" customWidth="1"/>
    <col min="15" max="16" width="9.140625" style="81"/>
    <col min="17" max="17" width="4.7109375" style="81" customWidth="1"/>
    <col min="18" max="18" width="1.5703125" style="81" customWidth="1"/>
    <col min="19" max="20" width="9.140625" style="81"/>
    <col min="21" max="21" width="4.7109375" style="81" customWidth="1"/>
    <col min="22" max="22" width="1.5703125" style="81" customWidth="1"/>
    <col min="23" max="16384" width="9.140625" style="81"/>
  </cols>
  <sheetData>
    <row r="1" spans="2:22" ht="7.5" customHeight="1" x14ac:dyDescent="0.25"/>
    <row r="2" spans="2:22" ht="15.75" customHeight="1" x14ac:dyDescent="0.25">
      <c r="G2" s="144" t="s">
        <v>26</v>
      </c>
      <c r="H2" s="144"/>
      <c r="I2" s="144"/>
      <c r="K2" s="144" t="s">
        <v>36</v>
      </c>
      <c r="L2" s="144"/>
      <c r="M2" s="144"/>
      <c r="O2" s="144" t="s">
        <v>38</v>
      </c>
      <c r="P2" s="144"/>
      <c r="Q2" s="144"/>
      <c r="S2" s="144" t="s">
        <v>37</v>
      </c>
      <c r="T2" s="144"/>
      <c r="U2" s="144"/>
    </row>
    <row r="3" spans="2:22" ht="7.5" customHeight="1" thickBot="1" x14ac:dyDescent="0.3">
      <c r="H3" s="86"/>
      <c r="I3" s="82"/>
      <c r="J3" s="82"/>
      <c r="L3" s="86"/>
      <c r="M3" s="82"/>
      <c r="N3" s="82"/>
      <c r="P3" s="86"/>
      <c r="Q3" s="82"/>
      <c r="R3" s="82"/>
      <c r="T3" s="86"/>
      <c r="U3" s="82"/>
      <c r="V3" s="82"/>
    </row>
    <row r="4" spans="2:22" ht="15" customHeight="1" x14ac:dyDescent="0.25">
      <c r="E4" s="118" t="s">
        <v>6</v>
      </c>
      <c r="G4" s="26" t="s">
        <v>41</v>
      </c>
      <c r="H4" s="16">
        <f>$C$13</f>
        <v>2</v>
      </c>
      <c r="I4" s="27">
        <f>$D$13</f>
        <v>20</v>
      </c>
      <c r="J4" s="83"/>
      <c r="K4" s="26" t="s">
        <v>41</v>
      </c>
      <c r="L4" s="16">
        <f>$C$13</f>
        <v>2</v>
      </c>
      <c r="M4" s="27">
        <f>$D$13</f>
        <v>20</v>
      </c>
      <c r="N4" s="83"/>
      <c r="O4" s="26" t="s">
        <v>41</v>
      </c>
      <c r="P4" s="16">
        <f>$C$13</f>
        <v>2</v>
      </c>
      <c r="Q4" s="27">
        <f>$D$13</f>
        <v>20</v>
      </c>
      <c r="R4" s="83"/>
      <c r="S4" s="26" t="s">
        <v>41</v>
      </c>
      <c r="T4" s="16">
        <f>$C$13</f>
        <v>2</v>
      </c>
      <c r="U4" s="27">
        <f>$D$13</f>
        <v>20</v>
      </c>
      <c r="V4" s="83"/>
    </row>
    <row r="5" spans="2:22" ht="15.75" customHeight="1" thickBot="1" x14ac:dyDescent="0.3">
      <c r="B5" s="73" t="s">
        <v>18</v>
      </c>
      <c r="C5" s="84">
        <f>$E$26-$C$7</f>
        <v>16</v>
      </c>
      <c r="E5" s="118"/>
      <c r="G5" s="28" t="s">
        <v>42</v>
      </c>
      <c r="H5" s="17">
        <f>$C$13</f>
        <v>2</v>
      </c>
      <c r="I5" s="29">
        <f>$D$13</f>
        <v>20</v>
      </c>
      <c r="J5" s="83"/>
      <c r="K5" s="39" t="s">
        <v>42</v>
      </c>
      <c r="L5" s="140">
        <f>$C$14</f>
        <v>6</v>
      </c>
      <c r="M5" s="40">
        <f>L5*$D$12</f>
        <v>60</v>
      </c>
      <c r="N5" s="83"/>
      <c r="O5" s="39" t="s">
        <v>42</v>
      </c>
      <c r="P5" s="140">
        <f>$C$15</f>
        <v>8</v>
      </c>
      <c r="Q5" s="40">
        <f>P5*$D$12</f>
        <v>80</v>
      </c>
      <c r="R5" s="83"/>
      <c r="S5" s="39" t="s">
        <v>42</v>
      </c>
      <c r="T5" s="140">
        <f>$C$16</f>
        <v>10</v>
      </c>
      <c r="U5" s="40">
        <f>T5*$D$12</f>
        <v>100</v>
      </c>
      <c r="V5" s="83"/>
    </row>
    <row r="6" spans="2:22" ht="15.75" thickBot="1" x14ac:dyDescent="0.3">
      <c r="B6" s="71" t="s">
        <v>4</v>
      </c>
      <c r="C6" s="72">
        <f>$C$5/$E$26</f>
        <v>0.8</v>
      </c>
      <c r="E6" s="118"/>
      <c r="G6" s="34" t="s">
        <v>0</v>
      </c>
      <c r="H6" s="35" t="s">
        <v>1</v>
      </c>
      <c r="I6" s="145" t="s">
        <v>2</v>
      </c>
      <c r="K6" s="34" t="s">
        <v>0</v>
      </c>
      <c r="L6" s="35" t="s">
        <v>1</v>
      </c>
      <c r="M6" s="145" t="s">
        <v>2</v>
      </c>
      <c r="O6" s="34" t="s">
        <v>0</v>
      </c>
      <c r="P6" s="35" t="s">
        <v>1</v>
      </c>
      <c r="Q6" s="145" t="s">
        <v>2</v>
      </c>
      <c r="S6" s="34" t="s">
        <v>0</v>
      </c>
      <c r="T6" s="35" t="s">
        <v>1</v>
      </c>
      <c r="U6" s="145" t="s">
        <v>2</v>
      </c>
    </row>
    <row r="7" spans="2:22" ht="15.75" thickTop="1" x14ac:dyDescent="0.25">
      <c r="B7" s="73" t="s">
        <v>19</v>
      </c>
      <c r="C7" s="10">
        <v>4</v>
      </c>
      <c r="D7" s="84"/>
      <c r="E7" s="31">
        <v>1</v>
      </c>
      <c r="G7" s="30">
        <f>$H$4</f>
        <v>2</v>
      </c>
      <c r="H7" s="31">
        <f>$H$5</f>
        <v>2</v>
      </c>
      <c r="I7" s="32"/>
      <c r="K7" s="30">
        <f>$L$4</f>
        <v>2</v>
      </c>
      <c r="L7" s="31">
        <f>IF(E7&lt;=$C$7,$L$5,0)</f>
        <v>6</v>
      </c>
      <c r="M7" s="29">
        <f>K7*$D$12+L7*$D$12</f>
        <v>80</v>
      </c>
      <c r="O7" s="30">
        <f>$P$4</f>
        <v>2</v>
      </c>
      <c r="P7" s="31">
        <f>IF(E7&lt;=$C$7,$P$5,0)</f>
        <v>8</v>
      </c>
      <c r="Q7" s="29">
        <f>O7*$D$12+P7*$D$12</f>
        <v>100</v>
      </c>
      <c r="S7" s="30">
        <f>$P$4</f>
        <v>2</v>
      </c>
      <c r="T7" s="31">
        <f>IF(E7&lt;=$C$7,$T$5,0)</f>
        <v>10</v>
      </c>
      <c r="U7" s="29">
        <f>S7*$D$12+T7*$D$12</f>
        <v>120</v>
      </c>
    </row>
    <row r="8" spans="2:22" x14ac:dyDescent="0.25">
      <c r="B8" s="71" t="s">
        <v>3</v>
      </c>
      <c r="C8" s="72">
        <f>$C$7/$E$26</f>
        <v>0.2</v>
      </c>
      <c r="D8" s="85"/>
      <c r="E8" s="31">
        <v>2</v>
      </c>
      <c r="G8" s="30">
        <f t="shared" ref="G8:G26" si="0">$H$4</f>
        <v>2</v>
      </c>
      <c r="H8" s="31">
        <f t="shared" ref="H8:H26" si="1">$H$5</f>
        <v>2</v>
      </c>
      <c r="I8" s="32"/>
      <c r="K8" s="30">
        <f t="shared" ref="K8:K26" si="2">$L$4</f>
        <v>2</v>
      </c>
      <c r="L8" s="31">
        <f>IF(E8&lt;=$C$7,$L$5,0)</f>
        <v>6</v>
      </c>
      <c r="M8" s="29">
        <f t="shared" ref="M8:M26" si="3">K8*$D$12+L8*$D$12</f>
        <v>80</v>
      </c>
      <c r="O8" s="30">
        <f t="shared" ref="O8:O26" si="4">$P$4</f>
        <v>2</v>
      </c>
      <c r="P8" s="31">
        <f>IF(E8&lt;=$C$7,$P$5,0)</f>
        <v>8</v>
      </c>
      <c r="Q8" s="29">
        <f t="shared" ref="Q8:Q26" si="5">O8*$D$12+P8*$D$12</f>
        <v>100</v>
      </c>
      <c r="S8" s="30">
        <f t="shared" ref="S8:S26" si="6">$P$4</f>
        <v>2</v>
      </c>
      <c r="T8" s="31">
        <f>IF(E8&lt;=$C$7,$T$5,0)</f>
        <v>10</v>
      </c>
      <c r="U8" s="29">
        <f t="shared" ref="U8:U26" si="7">S8*$D$12+T8*$D$12</f>
        <v>120</v>
      </c>
    </row>
    <row r="9" spans="2:22" x14ac:dyDescent="0.25">
      <c r="E9" s="31">
        <v>3</v>
      </c>
      <c r="G9" s="30">
        <f t="shared" si="0"/>
        <v>2</v>
      </c>
      <c r="H9" s="31">
        <f t="shared" si="1"/>
        <v>2</v>
      </c>
      <c r="I9" s="32"/>
      <c r="K9" s="30">
        <f t="shared" si="2"/>
        <v>2</v>
      </c>
      <c r="L9" s="31">
        <f>IF(E9&lt;=$C$7,$L$5,0)</f>
        <v>6</v>
      </c>
      <c r="M9" s="29">
        <f t="shared" si="3"/>
        <v>80</v>
      </c>
      <c r="O9" s="30">
        <f t="shared" si="4"/>
        <v>2</v>
      </c>
      <c r="P9" s="31">
        <f>IF(E9&lt;=$C$7,$P$5,0)</f>
        <v>8</v>
      </c>
      <c r="Q9" s="29">
        <f t="shared" si="5"/>
        <v>100</v>
      </c>
      <c r="S9" s="30">
        <f t="shared" si="6"/>
        <v>2</v>
      </c>
      <c r="T9" s="31">
        <f>IF(E9&lt;=$C$7,$T$5,0)</f>
        <v>10</v>
      </c>
      <c r="U9" s="29">
        <f t="shared" si="7"/>
        <v>120</v>
      </c>
    </row>
    <row r="10" spans="2:22" x14ac:dyDescent="0.25">
      <c r="D10" s="85"/>
      <c r="E10" s="31">
        <v>4</v>
      </c>
      <c r="G10" s="30">
        <f t="shared" si="0"/>
        <v>2</v>
      </c>
      <c r="H10" s="31">
        <f t="shared" si="1"/>
        <v>2</v>
      </c>
      <c r="I10" s="32"/>
      <c r="K10" s="30">
        <f t="shared" si="2"/>
        <v>2</v>
      </c>
      <c r="L10" s="31">
        <f>IF(E10&lt;=$C$7,$L$5,0)</f>
        <v>6</v>
      </c>
      <c r="M10" s="29">
        <f t="shared" si="3"/>
        <v>80</v>
      </c>
      <c r="O10" s="30">
        <f t="shared" si="4"/>
        <v>2</v>
      </c>
      <c r="P10" s="31">
        <f>IF(E10&lt;=$C$7,$P$5,0)</f>
        <v>8</v>
      </c>
      <c r="Q10" s="29">
        <f t="shared" si="5"/>
        <v>100</v>
      </c>
      <c r="S10" s="30">
        <f t="shared" si="6"/>
        <v>2</v>
      </c>
      <c r="T10" s="31">
        <f>IF(E10&lt;=$C$7,$T$5,0)</f>
        <v>10</v>
      </c>
      <c r="U10" s="29">
        <f t="shared" si="7"/>
        <v>120</v>
      </c>
    </row>
    <row r="11" spans="2:22" ht="15.75" thickBot="1" x14ac:dyDescent="0.3">
      <c r="C11" s="85"/>
      <c r="D11" s="86" t="s">
        <v>2</v>
      </c>
      <c r="E11" s="31">
        <v>5</v>
      </c>
      <c r="G11" s="30">
        <f t="shared" si="0"/>
        <v>2</v>
      </c>
      <c r="H11" s="31">
        <f t="shared" si="1"/>
        <v>2</v>
      </c>
      <c r="I11" s="32"/>
      <c r="K11" s="30">
        <f t="shared" si="2"/>
        <v>2</v>
      </c>
      <c r="L11" s="31">
        <f>IF(E11&lt;=$C$7,$L$5,0)</f>
        <v>0</v>
      </c>
      <c r="M11" s="29">
        <f t="shared" si="3"/>
        <v>20</v>
      </c>
      <c r="O11" s="30">
        <f t="shared" si="4"/>
        <v>2</v>
      </c>
      <c r="P11" s="31">
        <f>IF(E11&lt;=$C$7,$P$5,0)</f>
        <v>0</v>
      </c>
      <c r="Q11" s="29">
        <f t="shared" si="5"/>
        <v>20</v>
      </c>
      <c r="S11" s="30">
        <f t="shared" si="6"/>
        <v>2</v>
      </c>
      <c r="T11" s="31">
        <f>IF(E11&lt;=$C$7,$T$5,0)</f>
        <v>0</v>
      </c>
      <c r="U11" s="29">
        <f t="shared" si="7"/>
        <v>20</v>
      </c>
    </row>
    <row r="12" spans="2:22" x14ac:dyDescent="0.25">
      <c r="B12" s="74" t="s">
        <v>5</v>
      </c>
      <c r="C12" s="14">
        <v>1</v>
      </c>
      <c r="D12" s="11">
        <v>10</v>
      </c>
      <c r="E12" s="31">
        <v>6</v>
      </c>
      <c r="G12" s="30">
        <f t="shared" si="0"/>
        <v>2</v>
      </c>
      <c r="H12" s="31">
        <f t="shared" si="1"/>
        <v>2</v>
      </c>
      <c r="I12" s="32"/>
      <c r="K12" s="30">
        <f t="shared" si="2"/>
        <v>2</v>
      </c>
      <c r="L12" s="31">
        <f>IF(E12&lt;=$C$7,$L$5,0)</f>
        <v>0</v>
      </c>
      <c r="M12" s="29">
        <f t="shared" si="3"/>
        <v>20</v>
      </c>
      <c r="O12" s="30">
        <f t="shared" si="4"/>
        <v>2</v>
      </c>
      <c r="P12" s="31">
        <f>IF(E12&lt;=$C$7,$P$5,0)</f>
        <v>0</v>
      </c>
      <c r="Q12" s="29">
        <f t="shared" si="5"/>
        <v>20</v>
      </c>
      <c r="S12" s="30">
        <f t="shared" si="6"/>
        <v>2</v>
      </c>
      <c r="T12" s="31">
        <f>IF(E12&lt;=$C$7,$T$5,0)</f>
        <v>0</v>
      </c>
      <c r="U12" s="29">
        <f t="shared" si="7"/>
        <v>20</v>
      </c>
    </row>
    <row r="13" spans="2:22" x14ac:dyDescent="0.25">
      <c r="B13" s="75" t="s">
        <v>35</v>
      </c>
      <c r="C13" s="10">
        <v>2</v>
      </c>
      <c r="D13" s="106">
        <f>$C$13*$D$12</f>
        <v>20</v>
      </c>
      <c r="E13" s="31">
        <v>7</v>
      </c>
      <c r="G13" s="30">
        <f t="shared" si="0"/>
        <v>2</v>
      </c>
      <c r="H13" s="31">
        <f t="shared" si="1"/>
        <v>2</v>
      </c>
      <c r="I13" s="32"/>
      <c r="K13" s="30">
        <f t="shared" si="2"/>
        <v>2</v>
      </c>
      <c r="L13" s="31">
        <f>IF(E13&lt;=$C$7,$L$5,0)</f>
        <v>0</v>
      </c>
      <c r="M13" s="29">
        <f t="shared" si="3"/>
        <v>20</v>
      </c>
      <c r="O13" s="30">
        <f t="shared" si="4"/>
        <v>2</v>
      </c>
      <c r="P13" s="31">
        <f>IF(E13&lt;=$C$7,$P$5,0)</f>
        <v>0</v>
      </c>
      <c r="Q13" s="29">
        <f t="shared" si="5"/>
        <v>20</v>
      </c>
      <c r="S13" s="30">
        <f t="shared" si="6"/>
        <v>2</v>
      </c>
      <c r="T13" s="31">
        <f>IF(E13&lt;=$C$7,$T$5,0)</f>
        <v>0</v>
      </c>
      <c r="U13" s="29">
        <f t="shared" si="7"/>
        <v>20</v>
      </c>
    </row>
    <row r="14" spans="2:22" x14ac:dyDescent="0.25">
      <c r="B14" s="75" t="s">
        <v>32</v>
      </c>
      <c r="C14" s="110">
        <v>6</v>
      </c>
      <c r="D14" s="65">
        <f>$C$14*$D$12</f>
        <v>60</v>
      </c>
      <c r="E14" s="31">
        <v>8</v>
      </c>
      <c r="G14" s="30">
        <f t="shared" si="0"/>
        <v>2</v>
      </c>
      <c r="H14" s="31">
        <f t="shared" si="1"/>
        <v>2</v>
      </c>
      <c r="I14" s="32"/>
      <c r="K14" s="30">
        <f t="shared" si="2"/>
        <v>2</v>
      </c>
      <c r="L14" s="31">
        <f>IF(E14&lt;=$C$7,$L$5,0)</f>
        <v>0</v>
      </c>
      <c r="M14" s="29">
        <f t="shared" si="3"/>
        <v>20</v>
      </c>
      <c r="O14" s="30">
        <f t="shared" si="4"/>
        <v>2</v>
      </c>
      <c r="P14" s="31">
        <f>IF(E14&lt;=$C$7,$P$5,0)</f>
        <v>0</v>
      </c>
      <c r="Q14" s="29">
        <f t="shared" si="5"/>
        <v>20</v>
      </c>
      <c r="S14" s="30">
        <f t="shared" si="6"/>
        <v>2</v>
      </c>
      <c r="T14" s="31">
        <f>IF(E14&lt;=$C$7,$T$5,0)</f>
        <v>0</v>
      </c>
      <c r="U14" s="29">
        <f t="shared" si="7"/>
        <v>20</v>
      </c>
    </row>
    <row r="15" spans="2:22" x14ac:dyDescent="0.25">
      <c r="B15" s="75" t="s">
        <v>33</v>
      </c>
      <c r="C15" s="10">
        <v>8</v>
      </c>
      <c r="D15" s="111">
        <f>$C$15*$D$12</f>
        <v>80</v>
      </c>
      <c r="E15" s="31">
        <v>9</v>
      </c>
      <c r="G15" s="30">
        <f t="shared" si="0"/>
        <v>2</v>
      </c>
      <c r="H15" s="31">
        <f t="shared" si="1"/>
        <v>2</v>
      </c>
      <c r="I15" s="32"/>
      <c r="K15" s="30">
        <f t="shared" si="2"/>
        <v>2</v>
      </c>
      <c r="L15" s="31">
        <f>IF(E15&lt;=$C$7,$L$5,0)</f>
        <v>0</v>
      </c>
      <c r="M15" s="29">
        <f t="shared" si="3"/>
        <v>20</v>
      </c>
      <c r="O15" s="30">
        <f t="shared" si="4"/>
        <v>2</v>
      </c>
      <c r="P15" s="31">
        <f>IF(E15&lt;=$C$7,$P$5,0)</f>
        <v>0</v>
      </c>
      <c r="Q15" s="29">
        <f t="shared" si="5"/>
        <v>20</v>
      </c>
      <c r="S15" s="30">
        <f t="shared" si="6"/>
        <v>2</v>
      </c>
      <c r="T15" s="31">
        <f>IF(E15&lt;=$C$7,$T$5,0)</f>
        <v>0</v>
      </c>
      <c r="U15" s="29">
        <f t="shared" si="7"/>
        <v>20</v>
      </c>
    </row>
    <row r="16" spans="2:22" ht="15.75" thickBot="1" x14ac:dyDescent="0.3">
      <c r="B16" s="76" t="s">
        <v>34</v>
      </c>
      <c r="C16" s="12">
        <v>10</v>
      </c>
      <c r="D16" s="112">
        <f>$C$16*$D$12</f>
        <v>100</v>
      </c>
      <c r="E16" s="31">
        <v>10</v>
      </c>
      <c r="G16" s="30">
        <f t="shared" si="0"/>
        <v>2</v>
      </c>
      <c r="H16" s="31">
        <f t="shared" si="1"/>
        <v>2</v>
      </c>
      <c r="I16" s="32"/>
      <c r="K16" s="30">
        <f t="shared" si="2"/>
        <v>2</v>
      </c>
      <c r="L16" s="31">
        <f>IF(E16&lt;=$C$7,$L$5,0)</f>
        <v>0</v>
      </c>
      <c r="M16" s="29">
        <f t="shared" si="3"/>
        <v>20</v>
      </c>
      <c r="O16" s="30">
        <f t="shared" si="4"/>
        <v>2</v>
      </c>
      <c r="P16" s="31">
        <f>IF(E16&lt;=$C$7,$P$5,0)</f>
        <v>0</v>
      </c>
      <c r="Q16" s="29">
        <f t="shared" si="5"/>
        <v>20</v>
      </c>
      <c r="S16" s="30">
        <f t="shared" si="6"/>
        <v>2</v>
      </c>
      <c r="T16" s="31">
        <f>IF(E16&lt;=$C$7,$T$5,0)</f>
        <v>0</v>
      </c>
      <c r="U16" s="29">
        <f t="shared" si="7"/>
        <v>20</v>
      </c>
    </row>
    <row r="17" spans="2:21" ht="15.75" thickBot="1" x14ac:dyDescent="0.3">
      <c r="E17" s="31">
        <v>11</v>
      </c>
      <c r="G17" s="30">
        <f t="shared" si="0"/>
        <v>2</v>
      </c>
      <c r="H17" s="31">
        <f t="shared" si="1"/>
        <v>2</v>
      </c>
      <c r="I17" s="32"/>
      <c r="K17" s="30">
        <f t="shared" si="2"/>
        <v>2</v>
      </c>
      <c r="L17" s="31">
        <f>IF(E17&lt;=$C$7,$L$5,0)</f>
        <v>0</v>
      </c>
      <c r="M17" s="29">
        <f t="shared" si="3"/>
        <v>20</v>
      </c>
      <c r="O17" s="30">
        <f t="shared" si="4"/>
        <v>2</v>
      </c>
      <c r="P17" s="31">
        <f>IF(E17&lt;=$C$7,$P$5,0)</f>
        <v>0</v>
      </c>
      <c r="Q17" s="29">
        <f t="shared" si="5"/>
        <v>20</v>
      </c>
      <c r="S17" s="30">
        <f t="shared" si="6"/>
        <v>2</v>
      </c>
      <c r="T17" s="31">
        <f>IF(E17&lt;=$C$7,$T$5,0)</f>
        <v>0</v>
      </c>
      <c r="U17" s="29">
        <f t="shared" si="7"/>
        <v>20</v>
      </c>
    </row>
    <row r="18" spans="2:21" x14ac:dyDescent="0.25">
      <c r="B18" s="107" t="s">
        <v>40</v>
      </c>
      <c r="C18" s="18">
        <v>3</v>
      </c>
      <c r="D18" s="21">
        <f>C18*$D$12</f>
        <v>30</v>
      </c>
      <c r="E18" s="31">
        <v>12</v>
      </c>
      <c r="G18" s="30">
        <f t="shared" si="0"/>
        <v>2</v>
      </c>
      <c r="H18" s="31">
        <f t="shared" si="1"/>
        <v>2</v>
      </c>
      <c r="I18" s="32"/>
      <c r="K18" s="30">
        <f t="shared" si="2"/>
        <v>2</v>
      </c>
      <c r="L18" s="31">
        <f>IF(E18&lt;=$C$7,$L$5,0)</f>
        <v>0</v>
      </c>
      <c r="M18" s="29">
        <f t="shared" si="3"/>
        <v>20</v>
      </c>
      <c r="O18" s="30">
        <f t="shared" si="4"/>
        <v>2</v>
      </c>
      <c r="P18" s="31">
        <f>IF(E18&lt;=$C$7,$P$5,0)</f>
        <v>0</v>
      </c>
      <c r="Q18" s="29">
        <f t="shared" si="5"/>
        <v>20</v>
      </c>
      <c r="S18" s="30">
        <f t="shared" si="6"/>
        <v>2</v>
      </c>
      <c r="T18" s="31">
        <f>IF(E18&lt;=$C$7,$T$5,0)</f>
        <v>0</v>
      </c>
      <c r="U18" s="29">
        <f t="shared" si="7"/>
        <v>20</v>
      </c>
    </row>
    <row r="19" spans="2:21" x14ac:dyDescent="0.25">
      <c r="B19" s="108"/>
      <c r="C19" s="19">
        <v>4</v>
      </c>
      <c r="D19" s="22">
        <f t="shared" ref="D19:D25" si="8">C19*$D$12</f>
        <v>40</v>
      </c>
      <c r="E19" s="31">
        <v>13</v>
      </c>
      <c r="G19" s="30">
        <f t="shared" si="0"/>
        <v>2</v>
      </c>
      <c r="H19" s="31">
        <f t="shared" si="1"/>
        <v>2</v>
      </c>
      <c r="I19" s="32"/>
      <c r="K19" s="30">
        <f t="shared" si="2"/>
        <v>2</v>
      </c>
      <c r="L19" s="31">
        <f>IF(E19&lt;=$C$7,$L$5,0)</f>
        <v>0</v>
      </c>
      <c r="M19" s="29">
        <f t="shared" si="3"/>
        <v>20</v>
      </c>
      <c r="O19" s="30">
        <f t="shared" si="4"/>
        <v>2</v>
      </c>
      <c r="P19" s="31">
        <f>IF(E19&lt;=$C$7,$P$5,0)</f>
        <v>0</v>
      </c>
      <c r="Q19" s="29">
        <f t="shared" si="5"/>
        <v>20</v>
      </c>
      <c r="S19" s="30">
        <f t="shared" si="6"/>
        <v>2</v>
      </c>
      <c r="T19" s="31">
        <f>IF(E19&lt;=$C$7,$T$5,0)</f>
        <v>0</v>
      </c>
      <c r="U19" s="29">
        <f t="shared" si="7"/>
        <v>20</v>
      </c>
    </row>
    <row r="20" spans="2:21" x14ac:dyDescent="0.25">
      <c r="B20" s="108"/>
      <c r="C20" s="19">
        <v>5</v>
      </c>
      <c r="D20" s="22">
        <f t="shared" si="8"/>
        <v>50</v>
      </c>
      <c r="E20" s="31">
        <v>14</v>
      </c>
      <c r="G20" s="30">
        <f t="shared" si="0"/>
        <v>2</v>
      </c>
      <c r="H20" s="31">
        <f t="shared" si="1"/>
        <v>2</v>
      </c>
      <c r="I20" s="32"/>
      <c r="K20" s="30">
        <f t="shared" si="2"/>
        <v>2</v>
      </c>
      <c r="L20" s="31">
        <f>IF(E20&lt;=$C$7,$L$5,0)</f>
        <v>0</v>
      </c>
      <c r="M20" s="29">
        <f t="shared" si="3"/>
        <v>20</v>
      </c>
      <c r="O20" s="30">
        <f t="shared" si="4"/>
        <v>2</v>
      </c>
      <c r="P20" s="31">
        <f>IF(E20&lt;=$C$7,$P$5,0)</f>
        <v>0</v>
      </c>
      <c r="Q20" s="29">
        <f t="shared" si="5"/>
        <v>20</v>
      </c>
      <c r="S20" s="30">
        <f t="shared" si="6"/>
        <v>2</v>
      </c>
      <c r="T20" s="31">
        <f>IF(E20&lt;=$C$7,$T$5,0)</f>
        <v>0</v>
      </c>
      <c r="U20" s="29">
        <f t="shared" si="7"/>
        <v>20</v>
      </c>
    </row>
    <row r="21" spans="2:21" x14ac:dyDescent="0.25">
      <c r="B21" s="108"/>
      <c r="C21" s="19">
        <v>6</v>
      </c>
      <c r="D21" s="22">
        <f t="shared" si="8"/>
        <v>60</v>
      </c>
      <c r="E21" s="31">
        <v>15</v>
      </c>
      <c r="G21" s="30">
        <f t="shared" si="0"/>
        <v>2</v>
      </c>
      <c r="H21" s="31">
        <f t="shared" si="1"/>
        <v>2</v>
      </c>
      <c r="I21" s="32"/>
      <c r="K21" s="30">
        <f t="shared" si="2"/>
        <v>2</v>
      </c>
      <c r="L21" s="31">
        <f>IF(E21&lt;=$C$7,$L$5,0)</f>
        <v>0</v>
      </c>
      <c r="M21" s="29">
        <f t="shared" si="3"/>
        <v>20</v>
      </c>
      <c r="O21" s="30">
        <f t="shared" si="4"/>
        <v>2</v>
      </c>
      <c r="P21" s="31">
        <f>IF(E21&lt;=$C$7,$P$5,0)</f>
        <v>0</v>
      </c>
      <c r="Q21" s="29">
        <f t="shared" si="5"/>
        <v>20</v>
      </c>
      <c r="S21" s="30">
        <f t="shared" si="6"/>
        <v>2</v>
      </c>
      <c r="T21" s="31">
        <f>IF(E21&lt;=$C$7,$T$5,0)</f>
        <v>0</v>
      </c>
      <c r="U21" s="29">
        <f t="shared" si="7"/>
        <v>20</v>
      </c>
    </row>
    <row r="22" spans="2:21" x14ac:dyDescent="0.25">
      <c r="B22" s="108"/>
      <c r="C22" s="19">
        <v>7</v>
      </c>
      <c r="D22" s="22">
        <f t="shared" si="8"/>
        <v>70</v>
      </c>
      <c r="E22" s="31">
        <v>16</v>
      </c>
      <c r="G22" s="30">
        <f t="shared" si="0"/>
        <v>2</v>
      </c>
      <c r="H22" s="31">
        <f t="shared" si="1"/>
        <v>2</v>
      </c>
      <c r="I22" s="32"/>
      <c r="K22" s="30">
        <f t="shared" si="2"/>
        <v>2</v>
      </c>
      <c r="L22" s="31">
        <f>IF(E22&lt;=$C$7,$L$5,0)</f>
        <v>0</v>
      </c>
      <c r="M22" s="29">
        <f t="shared" si="3"/>
        <v>20</v>
      </c>
      <c r="O22" s="30">
        <f t="shared" si="4"/>
        <v>2</v>
      </c>
      <c r="P22" s="31">
        <f>IF(E22&lt;=$C$7,$P$5,0)</f>
        <v>0</v>
      </c>
      <c r="Q22" s="29">
        <f t="shared" si="5"/>
        <v>20</v>
      </c>
      <c r="S22" s="30">
        <f t="shared" si="6"/>
        <v>2</v>
      </c>
      <c r="T22" s="31">
        <f>IF(E22&lt;=$C$7,$T$5,0)</f>
        <v>0</v>
      </c>
      <c r="U22" s="29">
        <f t="shared" si="7"/>
        <v>20</v>
      </c>
    </row>
    <row r="23" spans="2:21" x14ac:dyDescent="0.25">
      <c r="B23" s="108"/>
      <c r="C23" s="19">
        <v>8</v>
      </c>
      <c r="D23" s="22">
        <f t="shared" si="8"/>
        <v>80</v>
      </c>
      <c r="E23" s="31">
        <v>17</v>
      </c>
      <c r="G23" s="30">
        <f t="shared" si="0"/>
        <v>2</v>
      </c>
      <c r="H23" s="31">
        <f t="shared" si="1"/>
        <v>2</v>
      </c>
      <c r="I23" s="32"/>
      <c r="K23" s="30">
        <f t="shared" si="2"/>
        <v>2</v>
      </c>
      <c r="L23" s="31">
        <f>IF(E23&lt;=$C$7,$L$5,0)</f>
        <v>0</v>
      </c>
      <c r="M23" s="29">
        <f t="shared" si="3"/>
        <v>20</v>
      </c>
      <c r="O23" s="30">
        <f t="shared" si="4"/>
        <v>2</v>
      </c>
      <c r="P23" s="31">
        <f>IF(E23&lt;=$C$7,$P$5,0)</f>
        <v>0</v>
      </c>
      <c r="Q23" s="29">
        <f t="shared" si="5"/>
        <v>20</v>
      </c>
      <c r="S23" s="30">
        <f t="shared" si="6"/>
        <v>2</v>
      </c>
      <c r="T23" s="31">
        <f>IF(E23&lt;=$C$7,$T$5,0)</f>
        <v>0</v>
      </c>
      <c r="U23" s="29">
        <f t="shared" si="7"/>
        <v>20</v>
      </c>
    </row>
    <row r="24" spans="2:21" x14ac:dyDescent="0.25">
      <c r="B24" s="108"/>
      <c r="C24" s="19">
        <v>9</v>
      </c>
      <c r="D24" s="22">
        <f t="shared" si="8"/>
        <v>90</v>
      </c>
      <c r="E24" s="31">
        <v>18</v>
      </c>
      <c r="G24" s="30">
        <f t="shared" si="0"/>
        <v>2</v>
      </c>
      <c r="H24" s="31">
        <f t="shared" si="1"/>
        <v>2</v>
      </c>
      <c r="I24" s="32"/>
      <c r="K24" s="30">
        <f t="shared" si="2"/>
        <v>2</v>
      </c>
      <c r="L24" s="31">
        <f>IF(E24&lt;=$C$7,$L$5,0)</f>
        <v>0</v>
      </c>
      <c r="M24" s="29">
        <f t="shared" si="3"/>
        <v>20</v>
      </c>
      <c r="O24" s="30">
        <f t="shared" si="4"/>
        <v>2</v>
      </c>
      <c r="P24" s="31">
        <f>IF(E24&lt;=$C$7,$P$5,0)</f>
        <v>0</v>
      </c>
      <c r="Q24" s="29">
        <f t="shared" si="5"/>
        <v>20</v>
      </c>
      <c r="S24" s="30">
        <f t="shared" si="6"/>
        <v>2</v>
      </c>
      <c r="T24" s="31">
        <f>IF(E24&lt;=$C$7,$T$5,0)</f>
        <v>0</v>
      </c>
      <c r="U24" s="29">
        <f t="shared" si="7"/>
        <v>20</v>
      </c>
    </row>
    <row r="25" spans="2:21" ht="15.75" thickBot="1" x14ac:dyDescent="0.3">
      <c r="B25" s="109"/>
      <c r="C25" s="20">
        <v>10</v>
      </c>
      <c r="D25" s="23">
        <f t="shared" si="8"/>
        <v>100</v>
      </c>
      <c r="E25" s="31">
        <v>19</v>
      </c>
      <c r="G25" s="30">
        <f t="shared" si="0"/>
        <v>2</v>
      </c>
      <c r="H25" s="31">
        <f t="shared" si="1"/>
        <v>2</v>
      </c>
      <c r="I25" s="32"/>
      <c r="K25" s="30">
        <f t="shared" si="2"/>
        <v>2</v>
      </c>
      <c r="L25" s="31">
        <f>IF(E25&lt;=$C$7,$L$5,0)</f>
        <v>0</v>
      </c>
      <c r="M25" s="29">
        <f t="shared" si="3"/>
        <v>20</v>
      </c>
      <c r="O25" s="30">
        <f t="shared" si="4"/>
        <v>2</v>
      </c>
      <c r="P25" s="31">
        <f>IF(E25&lt;=$C$7,$P$5,0)</f>
        <v>0</v>
      </c>
      <c r="Q25" s="29">
        <f t="shared" si="5"/>
        <v>20</v>
      </c>
      <c r="S25" s="30">
        <f t="shared" si="6"/>
        <v>2</v>
      </c>
      <c r="T25" s="31">
        <f>IF(E25&lt;=$C$7,$T$5,0)</f>
        <v>0</v>
      </c>
      <c r="U25" s="29">
        <f t="shared" si="7"/>
        <v>20</v>
      </c>
    </row>
    <row r="26" spans="2:21" ht="15.75" thickBot="1" x14ac:dyDescent="0.3">
      <c r="B26" s="15"/>
      <c r="C26" s="42"/>
      <c r="E26" s="31">
        <v>20</v>
      </c>
      <c r="G26" s="43">
        <f t="shared" si="0"/>
        <v>2</v>
      </c>
      <c r="H26" s="44">
        <f t="shared" si="1"/>
        <v>2</v>
      </c>
      <c r="I26" s="45"/>
      <c r="K26" s="43">
        <f t="shared" si="2"/>
        <v>2</v>
      </c>
      <c r="L26" s="44">
        <f>IF(E26&lt;=$C$7,$L$5,0)</f>
        <v>0</v>
      </c>
      <c r="M26" s="46">
        <f t="shared" si="3"/>
        <v>20</v>
      </c>
      <c r="O26" s="43">
        <f t="shared" si="4"/>
        <v>2</v>
      </c>
      <c r="P26" s="44">
        <f>IF(E26&lt;=$C$7,$P$5,0)</f>
        <v>0</v>
      </c>
      <c r="Q26" s="46">
        <f t="shared" si="5"/>
        <v>20</v>
      </c>
      <c r="S26" s="43">
        <f t="shared" si="6"/>
        <v>2</v>
      </c>
      <c r="T26" s="44">
        <f>IF(E26&lt;=$C$7,$T$5,0)</f>
        <v>0</v>
      </c>
      <c r="U26" s="46">
        <f t="shared" si="7"/>
        <v>20</v>
      </c>
    </row>
    <row r="27" spans="2:21" ht="15.75" thickTop="1" x14ac:dyDescent="0.25">
      <c r="E27" s="6" t="s">
        <v>28</v>
      </c>
      <c r="G27" s="89">
        <f>SUM(G7:G26)/2</f>
        <v>20</v>
      </c>
      <c r="H27" s="90">
        <f>SUM(H7:H26)/2</f>
        <v>20</v>
      </c>
      <c r="I27" s="91"/>
      <c r="J27" s="101"/>
      <c r="K27" s="89">
        <f>SUM(K7:K26)/2</f>
        <v>20</v>
      </c>
      <c r="L27" s="90">
        <f>SUM(L7:L26)/2</f>
        <v>12</v>
      </c>
      <c r="M27" s="93"/>
      <c r="N27" s="101"/>
      <c r="O27" s="89">
        <f>SUM(O7:O26)/2</f>
        <v>20</v>
      </c>
      <c r="P27" s="90">
        <f>SUM(P7:P26)/2</f>
        <v>16</v>
      </c>
      <c r="Q27" s="93"/>
      <c r="R27" s="101"/>
      <c r="S27" s="89">
        <f>SUM(S7:S26)/2</f>
        <v>20</v>
      </c>
      <c r="T27" s="90">
        <f>SUM(T7:T26)/2</f>
        <v>20</v>
      </c>
      <c r="U27" s="93"/>
    </row>
    <row r="28" spans="2:21" ht="15.75" thickBot="1" x14ac:dyDescent="0.3">
      <c r="E28" s="6" t="s">
        <v>29</v>
      </c>
      <c r="G28" s="94">
        <f>G27*$D$12</f>
        <v>200</v>
      </c>
      <c r="H28" s="95">
        <f>H27*$D$12</f>
        <v>200</v>
      </c>
      <c r="I28" s="96"/>
      <c r="J28" s="101"/>
      <c r="K28" s="97">
        <f>K27*$D$12</f>
        <v>200</v>
      </c>
      <c r="L28" s="98">
        <f>L27*$D$12</f>
        <v>120</v>
      </c>
      <c r="M28" s="99"/>
      <c r="N28" s="101"/>
      <c r="O28" s="97">
        <f>O27*$D$12</f>
        <v>200</v>
      </c>
      <c r="P28" s="98">
        <f>P27*$D$12</f>
        <v>160</v>
      </c>
      <c r="Q28" s="99"/>
      <c r="R28" s="101"/>
      <c r="S28" s="97">
        <f>S27*$D$12</f>
        <v>200</v>
      </c>
      <c r="T28" s="98">
        <f>T27*$D$12</f>
        <v>200</v>
      </c>
      <c r="U28" s="99"/>
    </row>
    <row r="29" spans="2:21" ht="17.25" customHeight="1" x14ac:dyDescent="0.25">
      <c r="E29" s="6" t="s">
        <v>39</v>
      </c>
      <c r="G29" s="139">
        <f>SUM(G27:H27)</f>
        <v>40</v>
      </c>
      <c r="H29" s="139"/>
      <c r="I29" s="139"/>
      <c r="J29" s="101"/>
      <c r="K29" s="139">
        <f>SUM(K27:L27)</f>
        <v>32</v>
      </c>
      <c r="L29" s="139"/>
      <c r="M29" s="139"/>
      <c r="N29" s="101"/>
      <c r="O29" s="139">
        <f>SUM(O27:P27)</f>
        <v>36</v>
      </c>
      <c r="P29" s="139"/>
      <c r="Q29" s="139"/>
      <c r="R29" s="101"/>
      <c r="S29" s="139">
        <f>SUM(S27:T27)</f>
        <v>40</v>
      </c>
      <c r="T29" s="139"/>
      <c r="U29" s="139"/>
    </row>
    <row r="30" spans="2:21" ht="17.25" customHeight="1" x14ac:dyDescent="0.3">
      <c r="E30" s="6" t="s">
        <v>30</v>
      </c>
      <c r="G30" s="119">
        <f>SUM(G28:H28)</f>
        <v>400</v>
      </c>
      <c r="H30" s="119"/>
      <c r="I30" s="119"/>
      <c r="J30" s="102"/>
      <c r="K30" s="119">
        <f>SUM(K28:L28)</f>
        <v>320</v>
      </c>
      <c r="L30" s="119"/>
      <c r="M30" s="119"/>
      <c r="N30" s="102"/>
      <c r="O30" s="119">
        <f>SUM(O28:P28)</f>
        <v>360</v>
      </c>
      <c r="P30" s="119"/>
      <c r="Q30" s="119"/>
      <c r="R30" s="102"/>
      <c r="S30" s="119">
        <f>SUM(S28:T28)</f>
        <v>400</v>
      </c>
      <c r="T30" s="119"/>
      <c r="U30" s="119"/>
    </row>
  </sheetData>
  <mergeCells count="13">
    <mergeCell ref="G2:I2"/>
    <mergeCell ref="K2:M2"/>
    <mergeCell ref="O2:Q2"/>
    <mergeCell ref="S2:U2"/>
    <mergeCell ref="G29:I29"/>
    <mergeCell ref="G30:I30"/>
    <mergeCell ref="E4:E6"/>
    <mergeCell ref="S29:U29"/>
    <mergeCell ref="S30:U30"/>
    <mergeCell ref="K29:M29"/>
    <mergeCell ref="K30:M30"/>
    <mergeCell ref="O29:Q29"/>
    <mergeCell ref="O30:Q3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3"/>
  <sheetViews>
    <sheetView showGridLines="0" zoomScale="90" zoomScaleNormal="90" workbookViewId="0">
      <selection activeCell="F33" sqref="F33"/>
    </sheetView>
  </sheetViews>
  <sheetFormatPr defaultRowHeight="15" x14ac:dyDescent="0.25"/>
  <cols>
    <col min="1" max="1" width="1.85546875" customWidth="1"/>
    <col min="2" max="2" width="20.42578125" customWidth="1"/>
    <col min="5" max="5" width="4.85546875" customWidth="1"/>
    <col min="7" max="7" width="1.85546875" customWidth="1"/>
    <col min="8" max="8" width="10" bestFit="1" customWidth="1"/>
    <col min="11" max="11" width="6.7109375" bestFit="1" customWidth="1"/>
    <col min="12" max="12" width="1.5703125" customWidth="1"/>
    <col min="13" max="13" width="10" bestFit="1" customWidth="1"/>
    <col min="16" max="16" width="6.7109375" bestFit="1" customWidth="1"/>
    <col min="17" max="18" width="1.5703125" customWidth="1"/>
  </cols>
  <sheetData>
    <row r="1" spans="2:18" ht="9" customHeight="1" thickBot="1" x14ac:dyDescent="0.3"/>
    <row r="2" spans="2:18" x14ac:dyDescent="0.25">
      <c r="H2" s="126" t="s">
        <v>25</v>
      </c>
      <c r="I2" s="127"/>
      <c r="J2" s="127"/>
      <c r="K2" s="128"/>
      <c r="M2" s="126" t="s">
        <v>24</v>
      </c>
      <c r="N2" s="127"/>
      <c r="O2" s="127"/>
      <c r="P2" s="128"/>
      <c r="Q2" s="25"/>
      <c r="R2" s="25"/>
    </row>
    <row r="3" spans="2:18" x14ac:dyDescent="0.25">
      <c r="B3" s="73" t="s">
        <v>18</v>
      </c>
      <c r="C3" s="5">
        <f>20-$C$5-$C$7</f>
        <v>14</v>
      </c>
      <c r="H3" s="129"/>
      <c r="I3" s="130"/>
      <c r="J3" s="130"/>
      <c r="K3" s="131"/>
      <c r="M3" s="129"/>
      <c r="N3" s="130"/>
      <c r="O3" s="130"/>
      <c r="P3" s="131"/>
      <c r="Q3" s="25"/>
      <c r="R3" s="25"/>
    </row>
    <row r="4" spans="2:18" ht="15.75" thickBot="1" x14ac:dyDescent="0.3">
      <c r="B4" s="71" t="s">
        <v>4</v>
      </c>
      <c r="C4" s="72">
        <f>$C$3/$F$29</f>
        <v>0.7</v>
      </c>
      <c r="E4" s="3"/>
      <c r="H4" s="132"/>
      <c r="I4" s="133"/>
      <c r="J4" s="133"/>
      <c r="K4" s="134"/>
      <c r="M4" s="132"/>
      <c r="N4" s="133"/>
      <c r="O4" s="133"/>
      <c r="P4" s="134"/>
    </row>
    <row r="5" spans="2:18" ht="15.75" thickBot="1" x14ac:dyDescent="0.3">
      <c r="B5" s="73" t="s">
        <v>19</v>
      </c>
      <c r="C5" s="10">
        <v>4</v>
      </c>
      <c r="D5" s="5"/>
      <c r="E5" s="8"/>
      <c r="J5" s="24" t="s">
        <v>17</v>
      </c>
      <c r="K5" s="24" t="s">
        <v>2</v>
      </c>
      <c r="L5" s="24"/>
      <c r="O5" s="24" t="s">
        <v>17</v>
      </c>
      <c r="P5" s="24" t="s">
        <v>2</v>
      </c>
    </row>
    <row r="6" spans="2:18" x14ac:dyDescent="0.25">
      <c r="B6" s="71" t="s">
        <v>3</v>
      </c>
      <c r="C6" s="72">
        <f>$C$5/$F$29</f>
        <v>0.2</v>
      </c>
      <c r="D6" s="7"/>
      <c r="E6" s="9"/>
      <c r="F6" s="135" t="s">
        <v>6</v>
      </c>
      <c r="H6" s="26" t="s">
        <v>21</v>
      </c>
      <c r="I6" s="16">
        <f>$C$11</f>
        <v>2</v>
      </c>
      <c r="J6" s="67">
        <v>0.33300000000000002</v>
      </c>
      <c r="K6" s="69">
        <f>$D$10*I6</f>
        <v>60</v>
      </c>
      <c r="L6" s="25"/>
      <c r="M6" s="26" t="s">
        <v>21</v>
      </c>
      <c r="N6" s="16">
        <f>$C$11</f>
        <v>2</v>
      </c>
      <c r="O6" s="103">
        <v>0.5</v>
      </c>
      <c r="P6" s="69">
        <f>$D$11</f>
        <v>60</v>
      </c>
    </row>
    <row r="7" spans="2:18" x14ac:dyDescent="0.25">
      <c r="B7" s="73" t="s">
        <v>20</v>
      </c>
      <c r="C7" s="10">
        <v>2</v>
      </c>
      <c r="E7" s="8"/>
      <c r="F7" s="135"/>
      <c r="H7" s="28" t="s">
        <v>22</v>
      </c>
      <c r="I7" s="17">
        <f t="shared" ref="I7:I8" si="0">$C$11</f>
        <v>2</v>
      </c>
      <c r="J7" s="68">
        <v>0.33300000000000002</v>
      </c>
      <c r="K7" s="70">
        <f>$D$10*I7</f>
        <v>60</v>
      </c>
      <c r="L7" s="25"/>
      <c r="M7" s="28" t="s">
        <v>22</v>
      </c>
      <c r="N7" s="42">
        <f>$C$12</f>
        <v>5</v>
      </c>
      <c r="O7" s="104">
        <v>0.25</v>
      </c>
      <c r="P7" s="70">
        <f>$D$10*N7</f>
        <v>150</v>
      </c>
    </row>
    <row r="8" spans="2:18" ht="15.75" thickBot="1" x14ac:dyDescent="0.3">
      <c r="B8" s="71" t="s">
        <v>3</v>
      </c>
      <c r="C8" s="72">
        <f>$C$7/$F$29</f>
        <v>0.1</v>
      </c>
      <c r="D8" s="7"/>
      <c r="E8" s="7"/>
      <c r="F8" s="135"/>
      <c r="H8" s="28" t="s">
        <v>23</v>
      </c>
      <c r="I8" s="17">
        <f t="shared" si="0"/>
        <v>2</v>
      </c>
      <c r="J8" s="68">
        <v>0.33300000000000002</v>
      </c>
      <c r="K8" s="70">
        <f>$D$10*I8</f>
        <v>60</v>
      </c>
      <c r="L8" s="25"/>
      <c r="M8" s="28" t="s">
        <v>23</v>
      </c>
      <c r="N8" s="78">
        <f>$C$13</f>
        <v>10</v>
      </c>
      <c r="O8" s="105">
        <v>0.25</v>
      </c>
      <c r="P8" s="70">
        <f>$D$10*N8</f>
        <v>300</v>
      </c>
    </row>
    <row r="9" spans="2:18" ht="15.75" thickBot="1" x14ac:dyDescent="0.3">
      <c r="C9" s="7"/>
      <c r="D9" s="2" t="s">
        <v>2</v>
      </c>
      <c r="E9" s="7"/>
      <c r="F9" s="135"/>
      <c r="H9" s="34" t="s">
        <v>0</v>
      </c>
      <c r="I9" s="35" t="s">
        <v>1</v>
      </c>
      <c r="J9" s="35" t="s">
        <v>12</v>
      </c>
      <c r="K9" s="36"/>
      <c r="M9" s="34" t="s">
        <v>0</v>
      </c>
      <c r="N9" s="77" t="s">
        <v>1</v>
      </c>
      <c r="O9" s="35" t="s">
        <v>12</v>
      </c>
      <c r="P9" s="41"/>
    </row>
    <row r="10" spans="2:18" ht="15.75" thickTop="1" x14ac:dyDescent="0.25">
      <c r="B10" s="74" t="s">
        <v>5</v>
      </c>
      <c r="C10" s="63">
        <v>1</v>
      </c>
      <c r="D10" s="64">
        <v>30</v>
      </c>
      <c r="E10" s="7"/>
      <c r="F10" s="4">
        <v>1</v>
      </c>
      <c r="H10" s="30">
        <f>$I$6</f>
        <v>2</v>
      </c>
      <c r="I10" s="31">
        <f>$I$7</f>
        <v>2</v>
      </c>
      <c r="J10" s="31">
        <f>$I$8</f>
        <v>2</v>
      </c>
      <c r="K10" s="32"/>
      <c r="M10" s="30">
        <f>$N$6</f>
        <v>2</v>
      </c>
      <c r="N10" s="31">
        <f t="shared" ref="N10:N29" si="1">IF(F10&lt;=$C$5,$N$7,0)</f>
        <v>5</v>
      </c>
      <c r="O10" s="31">
        <f t="shared" ref="O10:O29" si="2">IF(F10&lt;=$C$7,$N$8,0)</f>
        <v>10</v>
      </c>
      <c r="P10" s="29"/>
    </row>
    <row r="11" spans="2:18" x14ac:dyDescent="0.25">
      <c r="B11" s="75" t="s">
        <v>13</v>
      </c>
      <c r="C11" s="62">
        <v>2</v>
      </c>
      <c r="D11" s="65">
        <f>$C$11*$D$10</f>
        <v>60</v>
      </c>
      <c r="F11" s="4">
        <v>2</v>
      </c>
      <c r="H11" s="30">
        <f t="shared" ref="H11:H29" si="3">$I$6</f>
        <v>2</v>
      </c>
      <c r="I11" s="31">
        <f t="shared" ref="I11:I29" si="4">$I$7</f>
        <v>2</v>
      </c>
      <c r="J11" s="31">
        <f>$I$8</f>
        <v>2</v>
      </c>
      <c r="K11" s="32"/>
      <c r="M11" s="30">
        <f t="shared" ref="M11:M29" si="5">$N$6</f>
        <v>2</v>
      </c>
      <c r="N11" s="31">
        <f t="shared" si="1"/>
        <v>5</v>
      </c>
      <c r="O11" s="31">
        <f t="shared" si="2"/>
        <v>10</v>
      </c>
      <c r="P11" s="29"/>
    </row>
    <row r="12" spans="2:18" x14ac:dyDescent="0.25">
      <c r="B12" s="75" t="s">
        <v>15</v>
      </c>
      <c r="C12" s="62">
        <v>5</v>
      </c>
      <c r="D12" s="65">
        <f>$C$12*$D$10</f>
        <v>150</v>
      </c>
      <c r="F12" s="4">
        <v>3</v>
      </c>
      <c r="H12" s="30">
        <f t="shared" si="3"/>
        <v>2</v>
      </c>
      <c r="I12" s="31">
        <f t="shared" si="4"/>
        <v>2</v>
      </c>
      <c r="J12" s="31">
        <f t="shared" ref="J12:J28" si="6">$I$8</f>
        <v>2</v>
      </c>
      <c r="K12" s="32"/>
      <c r="M12" s="30">
        <f t="shared" si="5"/>
        <v>2</v>
      </c>
      <c r="N12" s="31">
        <f t="shared" si="1"/>
        <v>5</v>
      </c>
      <c r="O12" s="31">
        <f t="shared" si="2"/>
        <v>0</v>
      </c>
      <c r="P12" s="29"/>
    </row>
    <row r="13" spans="2:18" ht="15.75" thickBot="1" x14ac:dyDescent="0.3">
      <c r="B13" s="76" t="s">
        <v>14</v>
      </c>
      <c r="C13" s="66">
        <v>10</v>
      </c>
      <c r="D13" s="13">
        <f>$C$13*$D$10</f>
        <v>300</v>
      </c>
      <c r="F13" s="4">
        <v>4</v>
      </c>
      <c r="H13" s="30">
        <f t="shared" si="3"/>
        <v>2</v>
      </c>
      <c r="I13" s="31">
        <f t="shared" si="4"/>
        <v>2</v>
      </c>
      <c r="J13" s="31">
        <f t="shared" si="6"/>
        <v>2</v>
      </c>
      <c r="K13" s="32"/>
      <c r="M13" s="30">
        <f t="shared" si="5"/>
        <v>2</v>
      </c>
      <c r="N13" s="31">
        <f t="shared" si="1"/>
        <v>5</v>
      </c>
      <c r="O13" s="31">
        <f t="shared" si="2"/>
        <v>0</v>
      </c>
      <c r="P13" s="29"/>
    </row>
    <row r="14" spans="2:18" ht="15.75" thickBot="1" x14ac:dyDescent="0.3">
      <c r="F14" s="4">
        <v>5</v>
      </c>
      <c r="H14" s="30">
        <f t="shared" si="3"/>
        <v>2</v>
      </c>
      <c r="I14" s="31">
        <f t="shared" si="4"/>
        <v>2</v>
      </c>
      <c r="J14" s="31">
        <f t="shared" si="6"/>
        <v>2</v>
      </c>
      <c r="K14" s="32"/>
      <c r="M14" s="30">
        <f t="shared" si="5"/>
        <v>2</v>
      </c>
      <c r="N14" s="31">
        <f t="shared" si="1"/>
        <v>0</v>
      </c>
      <c r="O14" s="31">
        <f t="shared" si="2"/>
        <v>0</v>
      </c>
      <c r="P14" s="29"/>
    </row>
    <row r="15" spans="2:18" x14ac:dyDescent="0.25">
      <c r="B15" s="136" t="s">
        <v>16</v>
      </c>
      <c r="C15" s="18">
        <v>3</v>
      </c>
      <c r="D15" s="21">
        <f>C15*$D$10</f>
        <v>90</v>
      </c>
      <c r="F15" s="4">
        <v>6</v>
      </c>
      <c r="H15" s="30">
        <f t="shared" si="3"/>
        <v>2</v>
      </c>
      <c r="I15" s="31">
        <f t="shared" si="4"/>
        <v>2</v>
      </c>
      <c r="J15" s="31">
        <f t="shared" si="6"/>
        <v>2</v>
      </c>
      <c r="K15" s="32"/>
      <c r="M15" s="30">
        <f t="shared" si="5"/>
        <v>2</v>
      </c>
      <c r="N15" s="31">
        <f t="shared" si="1"/>
        <v>0</v>
      </c>
      <c r="O15" s="31">
        <f t="shared" si="2"/>
        <v>0</v>
      </c>
      <c r="P15" s="29"/>
    </row>
    <row r="16" spans="2:18" x14ac:dyDescent="0.25">
      <c r="B16" s="137"/>
      <c r="C16" s="19">
        <v>4</v>
      </c>
      <c r="D16" s="22">
        <f t="shared" ref="D16:D22" si="7">C16*$D$10</f>
        <v>120</v>
      </c>
      <c r="F16" s="4">
        <v>7</v>
      </c>
      <c r="H16" s="30">
        <f t="shared" si="3"/>
        <v>2</v>
      </c>
      <c r="I16" s="31">
        <f t="shared" si="4"/>
        <v>2</v>
      </c>
      <c r="J16" s="31">
        <f t="shared" si="6"/>
        <v>2</v>
      </c>
      <c r="K16" s="32"/>
      <c r="M16" s="30">
        <f t="shared" si="5"/>
        <v>2</v>
      </c>
      <c r="N16" s="31">
        <f t="shared" si="1"/>
        <v>0</v>
      </c>
      <c r="O16" s="31">
        <f t="shared" si="2"/>
        <v>0</v>
      </c>
      <c r="P16" s="29"/>
    </row>
    <row r="17" spans="2:16" x14ac:dyDescent="0.25">
      <c r="B17" s="137"/>
      <c r="C17" s="19">
        <v>5</v>
      </c>
      <c r="D17" s="22">
        <f t="shared" si="7"/>
        <v>150</v>
      </c>
      <c r="F17" s="4">
        <v>8</v>
      </c>
      <c r="H17" s="30">
        <f t="shared" si="3"/>
        <v>2</v>
      </c>
      <c r="I17" s="31">
        <f t="shared" si="4"/>
        <v>2</v>
      </c>
      <c r="J17" s="31">
        <f t="shared" si="6"/>
        <v>2</v>
      </c>
      <c r="K17" s="32"/>
      <c r="M17" s="30">
        <f t="shared" si="5"/>
        <v>2</v>
      </c>
      <c r="N17" s="31">
        <f t="shared" si="1"/>
        <v>0</v>
      </c>
      <c r="O17" s="31">
        <f t="shared" si="2"/>
        <v>0</v>
      </c>
      <c r="P17" s="29"/>
    </row>
    <row r="18" spans="2:16" x14ac:dyDescent="0.25">
      <c r="B18" s="137"/>
      <c r="C18" s="19">
        <v>6</v>
      </c>
      <c r="D18" s="22">
        <f t="shared" si="7"/>
        <v>180</v>
      </c>
      <c r="F18" s="4">
        <v>9</v>
      </c>
      <c r="H18" s="30">
        <f t="shared" si="3"/>
        <v>2</v>
      </c>
      <c r="I18" s="31">
        <f t="shared" si="4"/>
        <v>2</v>
      </c>
      <c r="J18" s="31">
        <f t="shared" si="6"/>
        <v>2</v>
      </c>
      <c r="K18" s="32"/>
      <c r="M18" s="30">
        <f t="shared" si="5"/>
        <v>2</v>
      </c>
      <c r="N18" s="31">
        <f t="shared" si="1"/>
        <v>0</v>
      </c>
      <c r="O18" s="31">
        <f t="shared" si="2"/>
        <v>0</v>
      </c>
      <c r="P18" s="29"/>
    </row>
    <row r="19" spans="2:16" x14ac:dyDescent="0.25">
      <c r="B19" s="137"/>
      <c r="C19" s="19">
        <v>7</v>
      </c>
      <c r="D19" s="22">
        <f t="shared" si="7"/>
        <v>210</v>
      </c>
      <c r="F19" s="4">
        <v>10</v>
      </c>
      <c r="H19" s="30">
        <f t="shared" si="3"/>
        <v>2</v>
      </c>
      <c r="I19" s="31">
        <f t="shared" si="4"/>
        <v>2</v>
      </c>
      <c r="J19" s="31">
        <f t="shared" si="6"/>
        <v>2</v>
      </c>
      <c r="K19" s="32"/>
      <c r="M19" s="30">
        <f t="shared" si="5"/>
        <v>2</v>
      </c>
      <c r="N19" s="31">
        <f t="shared" si="1"/>
        <v>0</v>
      </c>
      <c r="O19" s="31">
        <f t="shared" si="2"/>
        <v>0</v>
      </c>
      <c r="P19" s="29"/>
    </row>
    <row r="20" spans="2:16" x14ac:dyDescent="0.25">
      <c r="B20" s="137"/>
      <c r="C20" s="19">
        <v>8</v>
      </c>
      <c r="D20" s="22">
        <f t="shared" si="7"/>
        <v>240</v>
      </c>
      <c r="F20" s="4">
        <v>11</v>
      </c>
      <c r="H20" s="30">
        <f t="shared" si="3"/>
        <v>2</v>
      </c>
      <c r="I20" s="31">
        <f t="shared" si="4"/>
        <v>2</v>
      </c>
      <c r="J20" s="31">
        <f t="shared" si="6"/>
        <v>2</v>
      </c>
      <c r="K20" s="32"/>
      <c r="M20" s="30">
        <f t="shared" si="5"/>
        <v>2</v>
      </c>
      <c r="N20" s="31">
        <f t="shared" si="1"/>
        <v>0</v>
      </c>
      <c r="O20" s="31">
        <f t="shared" si="2"/>
        <v>0</v>
      </c>
      <c r="P20" s="29"/>
    </row>
    <row r="21" spans="2:16" x14ac:dyDescent="0.25">
      <c r="B21" s="137"/>
      <c r="C21" s="19">
        <v>9</v>
      </c>
      <c r="D21" s="22">
        <f t="shared" si="7"/>
        <v>270</v>
      </c>
      <c r="F21" s="4">
        <v>12</v>
      </c>
      <c r="H21" s="30">
        <f t="shared" si="3"/>
        <v>2</v>
      </c>
      <c r="I21" s="31">
        <f t="shared" si="4"/>
        <v>2</v>
      </c>
      <c r="J21" s="31">
        <f t="shared" si="6"/>
        <v>2</v>
      </c>
      <c r="K21" s="32"/>
      <c r="M21" s="30">
        <f t="shared" si="5"/>
        <v>2</v>
      </c>
      <c r="N21" s="31">
        <f t="shared" si="1"/>
        <v>0</v>
      </c>
      <c r="O21" s="31">
        <f t="shared" si="2"/>
        <v>0</v>
      </c>
      <c r="P21" s="29"/>
    </row>
    <row r="22" spans="2:16" ht="15.75" thickBot="1" x14ac:dyDescent="0.3">
      <c r="B22" s="138"/>
      <c r="C22" s="20">
        <v>10</v>
      </c>
      <c r="D22" s="23">
        <f t="shared" si="7"/>
        <v>300</v>
      </c>
      <c r="F22" s="4">
        <v>13</v>
      </c>
      <c r="H22" s="30">
        <f t="shared" si="3"/>
        <v>2</v>
      </c>
      <c r="I22" s="31">
        <f t="shared" si="4"/>
        <v>2</v>
      </c>
      <c r="J22" s="31">
        <f t="shared" si="6"/>
        <v>2</v>
      </c>
      <c r="K22" s="32"/>
      <c r="M22" s="30">
        <f t="shared" si="5"/>
        <v>2</v>
      </c>
      <c r="N22" s="31">
        <f t="shared" si="1"/>
        <v>0</v>
      </c>
      <c r="O22" s="31">
        <f t="shared" si="2"/>
        <v>0</v>
      </c>
      <c r="P22" s="29"/>
    </row>
    <row r="23" spans="2:16" x14ac:dyDescent="0.25">
      <c r="C23" s="1"/>
      <c r="F23" s="4">
        <v>14</v>
      </c>
      <c r="H23" s="30">
        <f t="shared" si="3"/>
        <v>2</v>
      </c>
      <c r="I23" s="31">
        <f t="shared" si="4"/>
        <v>2</v>
      </c>
      <c r="J23" s="31">
        <f t="shared" si="6"/>
        <v>2</v>
      </c>
      <c r="K23" s="32"/>
      <c r="M23" s="30">
        <f t="shared" si="5"/>
        <v>2</v>
      </c>
      <c r="N23" s="31">
        <f t="shared" si="1"/>
        <v>0</v>
      </c>
      <c r="O23" s="31">
        <f t="shared" si="2"/>
        <v>0</v>
      </c>
      <c r="P23" s="29"/>
    </row>
    <row r="24" spans="2:16" x14ac:dyDescent="0.25">
      <c r="F24" s="4">
        <v>15</v>
      </c>
      <c r="H24" s="30">
        <f t="shared" si="3"/>
        <v>2</v>
      </c>
      <c r="I24" s="31">
        <f t="shared" si="4"/>
        <v>2</v>
      </c>
      <c r="J24" s="31">
        <f t="shared" si="6"/>
        <v>2</v>
      </c>
      <c r="K24" s="32"/>
      <c r="M24" s="30">
        <f t="shared" si="5"/>
        <v>2</v>
      </c>
      <c r="N24" s="31">
        <f t="shared" si="1"/>
        <v>0</v>
      </c>
      <c r="O24" s="31">
        <f t="shared" si="2"/>
        <v>0</v>
      </c>
      <c r="P24" s="29"/>
    </row>
    <row r="25" spans="2:16" x14ac:dyDescent="0.25">
      <c r="F25" s="4">
        <v>16</v>
      </c>
      <c r="H25" s="30">
        <f t="shared" si="3"/>
        <v>2</v>
      </c>
      <c r="I25" s="31">
        <f t="shared" si="4"/>
        <v>2</v>
      </c>
      <c r="J25" s="31">
        <f t="shared" si="6"/>
        <v>2</v>
      </c>
      <c r="K25" s="32"/>
      <c r="M25" s="30">
        <f t="shared" si="5"/>
        <v>2</v>
      </c>
      <c r="N25" s="31">
        <f t="shared" si="1"/>
        <v>0</v>
      </c>
      <c r="O25" s="31">
        <f t="shared" si="2"/>
        <v>0</v>
      </c>
      <c r="P25" s="29"/>
    </row>
    <row r="26" spans="2:16" x14ac:dyDescent="0.25">
      <c r="B26" s="15"/>
      <c r="C26" s="42"/>
      <c r="F26" s="4">
        <v>17</v>
      </c>
      <c r="H26" s="30">
        <f t="shared" si="3"/>
        <v>2</v>
      </c>
      <c r="I26" s="31">
        <f t="shared" si="4"/>
        <v>2</v>
      </c>
      <c r="J26" s="31">
        <f t="shared" si="6"/>
        <v>2</v>
      </c>
      <c r="K26" s="32"/>
      <c r="M26" s="30">
        <f t="shared" si="5"/>
        <v>2</v>
      </c>
      <c r="N26" s="31">
        <f t="shared" si="1"/>
        <v>0</v>
      </c>
      <c r="O26" s="31">
        <f t="shared" si="2"/>
        <v>0</v>
      </c>
      <c r="P26" s="29"/>
    </row>
    <row r="27" spans="2:16" x14ac:dyDescent="0.25">
      <c r="F27" s="4">
        <v>18</v>
      </c>
      <c r="H27" s="30">
        <f t="shared" si="3"/>
        <v>2</v>
      </c>
      <c r="I27" s="31">
        <f t="shared" si="4"/>
        <v>2</v>
      </c>
      <c r="J27" s="31">
        <f t="shared" si="6"/>
        <v>2</v>
      </c>
      <c r="K27" s="32"/>
      <c r="M27" s="30">
        <f t="shared" si="5"/>
        <v>2</v>
      </c>
      <c r="N27" s="31">
        <f t="shared" si="1"/>
        <v>0</v>
      </c>
      <c r="O27" s="31">
        <f t="shared" si="2"/>
        <v>0</v>
      </c>
      <c r="P27" s="29"/>
    </row>
    <row r="28" spans="2:16" x14ac:dyDescent="0.25">
      <c r="F28" s="4">
        <v>19</v>
      </c>
      <c r="H28" s="30">
        <f t="shared" si="3"/>
        <v>2</v>
      </c>
      <c r="I28" s="31">
        <f t="shared" si="4"/>
        <v>2</v>
      </c>
      <c r="J28" s="31">
        <f t="shared" si="6"/>
        <v>2</v>
      </c>
      <c r="K28" s="32"/>
      <c r="M28" s="30">
        <f t="shared" si="5"/>
        <v>2</v>
      </c>
      <c r="N28" s="31">
        <f t="shared" si="1"/>
        <v>0</v>
      </c>
      <c r="O28" s="31">
        <f t="shared" si="2"/>
        <v>0</v>
      </c>
      <c r="P28" s="29"/>
    </row>
    <row r="29" spans="2:16" ht="15.75" thickBot="1" x14ac:dyDescent="0.3">
      <c r="F29" s="4">
        <v>20</v>
      </c>
      <c r="H29" s="43">
        <f t="shared" si="3"/>
        <v>2</v>
      </c>
      <c r="I29" s="44">
        <f t="shared" si="4"/>
        <v>2</v>
      </c>
      <c r="J29" s="44">
        <f>$I$8</f>
        <v>2</v>
      </c>
      <c r="K29" s="45"/>
      <c r="M29" s="43">
        <f t="shared" si="5"/>
        <v>2</v>
      </c>
      <c r="N29" s="44">
        <f t="shared" si="1"/>
        <v>0</v>
      </c>
      <c r="O29" s="44">
        <f t="shared" si="2"/>
        <v>0</v>
      </c>
      <c r="P29" s="46"/>
    </row>
    <row r="30" spans="2:16" ht="15.75" thickTop="1" x14ac:dyDescent="0.25">
      <c r="F30" s="6" t="s">
        <v>28</v>
      </c>
      <c r="H30" s="89">
        <f>SUM(H10:H29)*$J$6</f>
        <v>13.32</v>
      </c>
      <c r="I30" s="90">
        <f>SUM(I10:I29)*$J$7</f>
        <v>13.32</v>
      </c>
      <c r="J30" s="90">
        <f>SUM(J10:J29)*$J$8</f>
        <v>13.32</v>
      </c>
      <c r="K30" s="91"/>
      <c r="L30" s="92"/>
      <c r="M30" s="89">
        <f>SUM(M10:M29)*$O$6</f>
        <v>20</v>
      </c>
      <c r="N30" s="90">
        <f>SUM(N10:N29)*$O$7</f>
        <v>5</v>
      </c>
      <c r="O30" s="90">
        <f>SUM(O10:O29)*$O$8</f>
        <v>5</v>
      </c>
      <c r="P30" s="93"/>
    </row>
    <row r="31" spans="2:16" ht="15.75" thickBot="1" x14ac:dyDescent="0.3">
      <c r="E31" s="3"/>
      <c r="F31" s="6" t="s">
        <v>29</v>
      </c>
      <c r="H31" s="94">
        <f>H30*$D$10</f>
        <v>399.6</v>
      </c>
      <c r="I31" s="95">
        <f>I30*$D$10</f>
        <v>399.6</v>
      </c>
      <c r="J31" s="95">
        <f>J30*$D$10</f>
        <v>399.6</v>
      </c>
      <c r="K31" s="96"/>
      <c r="L31" s="92"/>
      <c r="M31" s="97">
        <f>M30*$D$10</f>
        <v>600</v>
      </c>
      <c r="N31" s="98">
        <f>N30*$D$10</f>
        <v>150</v>
      </c>
      <c r="O31" s="98">
        <f>O30*$D$10</f>
        <v>150</v>
      </c>
      <c r="P31" s="99"/>
    </row>
    <row r="32" spans="2:16" ht="19.5" customHeight="1" x14ac:dyDescent="0.25">
      <c r="E32" s="3"/>
      <c r="F32" s="6" t="s">
        <v>39</v>
      </c>
      <c r="H32" s="139">
        <f>SUM(H30:J30)</f>
        <v>39.96</v>
      </c>
      <c r="I32" s="139"/>
      <c r="J32" s="139"/>
      <c r="K32" s="139"/>
      <c r="L32" s="92"/>
      <c r="M32" s="139">
        <f>SUM(M30:O30)</f>
        <v>30</v>
      </c>
      <c r="N32" s="139"/>
      <c r="O32" s="139"/>
      <c r="P32" s="139"/>
    </row>
    <row r="33" spans="6:16" ht="19.5" customHeight="1" x14ac:dyDescent="0.3">
      <c r="F33" s="6" t="s">
        <v>30</v>
      </c>
      <c r="H33" s="119">
        <f>SUM(H31:J31)</f>
        <v>1198.8000000000002</v>
      </c>
      <c r="I33" s="119"/>
      <c r="J33" s="119"/>
      <c r="K33" s="119"/>
      <c r="L33" s="100"/>
      <c r="M33" s="119">
        <f>SUM(M31:O31)</f>
        <v>900</v>
      </c>
      <c r="N33" s="119"/>
      <c r="O33" s="119"/>
      <c r="P33" s="119"/>
    </row>
  </sheetData>
  <mergeCells count="8">
    <mergeCell ref="B15:B22"/>
    <mergeCell ref="H32:K32"/>
    <mergeCell ref="M32:P32"/>
    <mergeCell ref="H33:K33"/>
    <mergeCell ref="M33:P33"/>
    <mergeCell ref="H2:K4"/>
    <mergeCell ref="M2:P4"/>
    <mergeCell ref="F6:F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9"/>
  <sheetViews>
    <sheetView showGridLines="0" zoomScale="90" zoomScaleNormal="90" workbookViewId="0">
      <selection activeCell="G22" sqref="G22"/>
    </sheetView>
  </sheetViews>
  <sheetFormatPr defaultRowHeight="15" x14ac:dyDescent="0.25"/>
  <cols>
    <col min="1" max="1" width="2.5703125" style="81" customWidth="1"/>
    <col min="2" max="2" width="11.5703125" style="81" customWidth="1"/>
    <col min="3" max="16384" width="9.140625" style="81"/>
  </cols>
  <sheetData>
    <row r="1" spans="2:10" ht="15.75" customHeight="1" x14ac:dyDescent="0.25"/>
    <row r="2" spans="2:10" ht="15.75" thickBot="1" x14ac:dyDescent="0.3">
      <c r="C2" s="73"/>
      <c r="D2" s="84"/>
    </row>
    <row r="3" spans="2:10" ht="15" customHeight="1" x14ac:dyDescent="0.25">
      <c r="B3" s="120" t="s">
        <v>27</v>
      </c>
      <c r="C3" s="121"/>
      <c r="D3" s="121"/>
      <c r="E3" s="121"/>
      <c r="F3" s="121"/>
      <c r="G3" s="121"/>
      <c r="H3" s="121"/>
      <c r="I3" s="121"/>
      <c r="J3" s="122"/>
    </row>
    <row r="4" spans="2:10" x14ac:dyDescent="0.25">
      <c r="B4" s="123"/>
      <c r="C4" s="124"/>
      <c r="D4" s="124"/>
      <c r="E4" s="124"/>
      <c r="F4" s="124"/>
      <c r="G4" s="124"/>
      <c r="H4" s="124"/>
      <c r="I4" s="124"/>
      <c r="J4" s="125"/>
    </row>
    <row r="5" spans="2:10" x14ac:dyDescent="0.25">
      <c r="B5" s="115"/>
      <c r="J5" s="37"/>
    </row>
    <row r="6" spans="2:10" x14ac:dyDescent="0.25">
      <c r="B6" s="116" t="s">
        <v>8</v>
      </c>
      <c r="D6" s="88" t="s">
        <v>10</v>
      </c>
      <c r="F6" s="87" t="s">
        <v>26</v>
      </c>
      <c r="H6" s="88">
        <v>1200</v>
      </c>
      <c r="J6" s="37"/>
    </row>
    <row r="7" spans="2:10" x14ac:dyDescent="0.25">
      <c r="B7" s="116" t="s">
        <v>9</v>
      </c>
      <c r="D7" s="88" t="s">
        <v>11</v>
      </c>
      <c r="J7" s="37"/>
    </row>
    <row r="8" spans="2:10" x14ac:dyDescent="0.25">
      <c r="B8" s="116" t="s">
        <v>4</v>
      </c>
      <c r="D8" s="113" t="e">
        <f>#REF!/#REF!</f>
        <v>#REF!</v>
      </c>
      <c r="J8" s="37"/>
    </row>
    <row r="9" spans="2:10" x14ac:dyDescent="0.25">
      <c r="B9" s="116" t="s">
        <v>3</v>
      </c>
      <c r="D9" s="113" t="e">
        <f>#REF!/#REF!</f>
        <v>#REF!</v>
      </c>
      <c r="J9" s="37"/>
    </row>
    <row r="10" spans="2:10" ht="15.75" thickBot="1" x14ac:dyDescent="0.3">
      <c r="B10" s="117"/>
      <c r="C10" s="114"/>
      <c r="D10" s="114"/>
      <c r="E10" s="114"/>
      <c r="F10" s="114"/>
      <c r="G10" s="114"/>
      <c r="H10" s="114"/>
      <c r="I10" s="114"/>
      <c r="J10" s="38"/>
    </row>
    <row r="11" spans="2:10" x14ac:dyDescent="0.25">
      <c r="B11" s="79" t="s">
        <v>7</v>
      </c>
      <c r="C11" s="141" t="s">
        <v>31</v>
      </c>
      <c r="D11" s="142"/>
      <c r="E11" s="142"/>
      <c r="F11" s="142"/>
      <c r="G11" s="142"/>
      <c r="H11" s="142"/>
      <c r="I11" s="142"/>
      <c r="J11" s="143"/>
    </row>
    <row r="12" spans="2:10" ht="15.75" thickBot="1" x14ac:dyDescent="0.3">
      <c r="B12" s="80"/>
      <c r="C12" s="48">
        <v>3</v>
      </c>
      <c r="D12" s="49">
        <v>4</v>
      </c>
      <c r="E12" s="49">
        <v>5</v>
      </c>
      <c r="F12" s="49">
        <v>6</v>
      </c>
      <c r="G12" s="49">
        <v>7</v>
      </c>
      <c r="H12" s="49">
        <v>8</v>
      </c>
      <c r="I12" s="49">
        <v>9</v>
      </c>
      <c r="J12" s="50">
        <v>10</v>
      </c>
    </row>
    <row r="13" spans="2:10" ht="15.75" thickTop="1" x14ac:dyDescent="0.25">
      <c r="B13" s="33">
        <v>10</v>
      </c>
      <c r="C13" s="57">
        <v>690</v>
      </c>
      <c r="D13" s="54">
        <v>720</v>
      </c>
      <c r="E13" s="54">
        <v>750</v>
      </c>
      <c r="F13" s="54">
        <v>780</v>
      </c>
      <c r="G13" s="54">
        <v>810</v>
      </c>
      <c r="H13" s="54">
        <v>840</v>
      </c>
      <c r="I13" s="54">
        <v>870</v>
      </c>
      <c r="J13" s="55">
        <v>900</v>
      </c>
    </row>
    <row r="14" spans="2:10" x14ac:dyDescent="0.25">
      <c r="B14" s="33">
        <v>20</v>
      </c>
      <c r="C14" s="57">
        <v>780</v>
      </c>
      <c r="D14" s="54">
        <v>840</v>
      </c>
      <c r="E14" s="54">
        <v>900</v>
      </c>
      <c r="F14" s="54">
        <v>960</v>
      </c>
      <c r="G14" s="54">
        <v>1020</v>
      </c>
      <c r="H14" s="54">
        <v>1080</v>
      </c>
      <c r="I14" s="54">
        <v>1140</v>
      </c>
      <c r="J14" s="61">
        <v>1200</v>
      </c>
    </row>
    <row r="15" spans="2:10" x14ac:dyDescent="0.25">
      <c r="B15" s="33">
        <v>30</v>
      </c>
      <c r="C15" s="57">
        <v>870</v>
      </c>
      <c r="D15" s="54">
        <v>960</v>
      </c>
      <c r="E15" s="54">
        <v>1050</v>
      </c>
      <c r="F15" s="54">
        <v>1140</v>
      </c>
      <c r="G15" s="60">
        <v>1230</v>
      </c>
      <c r="H15" s="52">
        <v>1820</v>
      </c>
      <c r="I15" s="52">
        <v>1410</v>
      </c>
      <c r="J15" s="53">
        <v>1500</v>
      </c>
    </row>
    <row r="16" spans="2:10" x14ac:dyDescent="0.25">
      <c r="B16" s="33">
        <v>40</v>
      </c>
      <c r="C16" s="57">
        <v>960</v>
      </c>
      <c r="D16" s="54">
        <v>1080</v>
      </c>
      <c r="E16" s="60">
        <v>1200</v>
      </c>
      <c r="F16" s="52">
        <v>1320</v>
      </c>
      <c r="G16" s="52">
        <v>1440</v>
      </c>
      <c r="H16" s="52">
        <v>1560</v>
      </c>
      <c r="I16" s="52">
        <v>1680</v>
      </c>
      <c r="J16" s="53">
        <v>1800</v>
      </c>
    </row>
    <row r="17" spans="2:10" ht="15.75" thickBot="1" x14ac:dyDescent="0.3">
      <c r="B17" s="47">
        <v>50</v>
      </c>
      <c r="C17" s="58">
        <v>1050</v>
      </c>
      <c r="D17" s="59">
        <v>1200</v>
      </c>
      <c r="E17" s="51">
        <v>1350</v>
      </c>
      <c r="F17" s="51">
        <v>1500</v>
      </c>
      <c r="G17" s="51">
        <v>1650</v>
      </c>
      <c r="H17" s="51">
        <v>1800</v>
      </c>
      <c r="I17" s="51">
        <v>1950</v>
      </c>
      <c r="J17" s="56">
        <v>2100</v>
      </c>
    </row>
    <row r="28" spans="2:10" ht="17.25" customHeight="1" x14ac:dyDescent="0.25"/>
    <row r="29" spans="2:10" ht="17.25" customHeight="1" x14ac:dyDescent="0.25"/>
  </sheetData>
  <mergeCells count="2">
    <mergeCell ref="C11:J11"/>
    <mergeCell ref="B3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Two Units Exit</vt:lpstr>
      <vt:lpstr>Three Units Exit</vt:lpstr>
      <vt:lpstr>Example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wiz3003</dc:creator>
  <cp:lastModifiedBy>wiz3003</cp:lastModifiedBy>
  <dcterms:created xsi:type="dcterms:W3CDTF">2013-03-17T15:33:18Z</dcterms:created>
  <dcterms:modified xsi:type="dcterms:W3CDTF">2013-09-28T10:04:23Z</dcterms:modified>
</cp:coreProperties>
</file>