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7560" windowHeight="6720"/>
  </bookViews>
  <sheets>
    <sheet name="PVSRA Money Management" sheetId="2" r:id="rId1"/>
  </sheets>
  <calcPr calcId="144525"/>
</workbook>
</file>

<file path=xl/calcChain.xml><?xml version="1.0" encoding="utf-8"?>
<calcChain xmlns="http://schemas.openxmlformats.org/spreadsheetml/2006/main">
  <c r="F2" i="2" l="1"/>
  <c r="P3" i="2" l="1"/>
  <c r="Q3" i="2"/>
  <c r="P4" i="2"/>
  <c r="Q4" i="2"/>
  <c r="P5" i="2"/>
  <c r="Q5" i="2"/>
  <c r="P6" i="2"/>
  <c r="Q6" i="2"/>
  <c r="P7" i="2"/>
  <c r="Q7" i="2"/>
  <c r="P8" i="2"/>
  <c r="Q8" i="2"/>
  <c r="P9" i="2"/>
  <c r="Q9" i="2"/>
  <c r="P10" i="2"/>
  <c r="Q10" i="2"/>
  <c r="P11" i="2"/>
  <c r="Q11" i="2"/>
  <c r="P12" i="2"/>
  <c r="Q12" i="2"/>
  <c r="P13" i="2"/>
  <c r="Q13" i="2"/>
  <c r="T13" i="2" s="1"/>
  <c r="P14" i="2"/>
  <c r="Q14" i="2"/>
  <c r="P15" i="2"/>
  <c r="Q15" i="2"/>
  <c r="P16" i="2"/>
  <c r="Q16" i="2"/>
  <c r="P17" i="2"/>
  <c r="Q17" i="2"/>
  <c r="P18" i="2"/>
  <c r="Q18" i="2"/>
  <c r="P19" i="2"/>
  <c r="Q19" i="2"/>
  <c r="P20" i="2"/>
  <c r="Q20" i="2"/>
  <c r="P21" i="2"/>
  <c r="Q21" i="2"/>
  <c r="P22" i="2"/>
  <c r="Q22" i="2"/>
  <c r="P23" i="2"/>
  <c r="Q23" i="2"/>
  <c r="P24" i="2"/>
  <c r="Q24" i="2"/>
  <c r="P25" i="2"/>
  <c r="Q25" i="2"/>
  <c r="P26" i="2"/>
  <c r="Q26" i="2"/>
  <c r="P27" i="2"/>
  <c r="Q27" i="2"/>
  <c r="P28" i="2"/>
  <c r="Q28" i="2"/>
  <c r="P29" i="2"/>
  <c r="Q29" i="2"/>
  <c r="P30" i="2"/>
  <c r="Q30" i="2"/>
  <c r="P31" i="2"/>
  <c r="Q31" i="2"/>
  <c r="P32" i="2"/>
  <c r="Q32" i="2"/>
  <c r="P33" i="2"/>
  <c r="Q33" i="2"/>
  <c r="T33" i="2" s="1"/>
  <c r="P34" i="2"/>
  <c r="Q34" i="2"/>
  <c r="P35" i="2"/>
  <c r="Q35" i="2"/>
  <c r="P36" i="2"/>
  <c r="Q36" i="2"/>
  <c r="P37" i="2"/>
  <c r="Q37" i="2"/>
  <c r="P38" i="2"/>
  <c r="Q38" i="2"/>
  <c r="P39" i="2"/>
  <c r="Q39" i="2"/>
  <c r="P40" i="2"/>
  <c r="Q40" i="2"/>
  <c r="P41" i="2"/>
  <c r="Q41" i="2"/>
  <c r="P42" i="2"/>
  <c r="Q42" i="2"/>
  <c r="P43" i="2"/>
  <c r="Q43" i="2"/>
  <c r="P44" i="2"/>
  <c r="Q44" i="2"/>
  <c r="P45" i="2"/>
  <c r="Q45" i="2"/>
  <c r="P46" i="2"/>
  <c r="Q46" i="2"/>
  <c r="P47" i="2"/>
  <c r="Q47" i="2"/>
  <c r="P48" i="2"/>
  <c r="Q48" i="2"/>
  <c r="P49" i="2"/>
  <c r="Q49" i="2"/>
  <c r="P50" i="2"/>
  <c r="Q50" i="2"/>
  <c r="Q2" i="2"/>
  <c r="P2" i="2"/>
  <c r="N33" i="2"/>
  <c r="O33" i="2"/>
  <c r="N34" i="2"/>
  <c r="O34" i="2"/>
  <c r="N35" i="2"/>
  <c r="O35" i="2"/>
  <c r="N36" i="2"/>
  <c r="O36" i="2"/>
  <c r="N37" i="2"/>
  <c r="O37" i="2"/>
  <c r="N38" i="2"/>
  <c r="O38" i="2"/>
  <c r="N39" i="2"/>
  <c r="O39" i="2"/>
  <c r="N40" i="2"/>
  <c r="O40" i="2"/>
  <c r="N41" i="2"/>
  <c r="O41" i="2"/>
  <c r="N42" i="2"/>
  <c r="O42" i="2"/>
  <c r="N43" i="2"/>
  <c r="O43" i="2"/>
  <c r="N44" i="2"/>
  <c r="O44" i="2"/>
  <c r="N45" i="2"/>
  <c r="O45" i="2"/>
  <c r="N46" i="2"/>
  <c r="O46" i="2"/>
  <c r="N47" i="2"/>
  <c r="O47" i="2"/>
  <c r="N48" i="2"/>
  <c r="O48" i="2"/>
  <c r="N49" i="2"/>
  <c r="O49" i="2"/>
  <c r="N50" i="2"/>
  <c r="O50" i="2"/>
  <c r="M2" i="2"/>
  <c r="N21" i="2"/>
  <c r="O21" i="2"/>
  <c r="N22" i="2"/>
  <c r="O22" i="2"/>
  <c r="N23" i="2"/>
  <c r="O23" i="2"/>
  <c r="N24" i="2"/>
  <c r="O24" i="2"/>
  <c r="N25" i="2"/>
  <c r="O25" i="2"/>
  <c r="N26" i="2"/>
  <c r="O26" i="2"/>
  <c r="N27" i="2"/>
  <c r="O27" i="2"/>
  <c r="N28" i="2"/>
  <c r="O28" i="2"/>
  <c r="N29" i="2"/>
  <c r="O29" i="2"/>
  <c r="N30" i="2"/>
  <c r="O30" i="2"/>
  <c r="N31" i="2"/>
  <c r="O31" i="2"/>
  <c r="N32" i="2"/>
  <c r="O32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" i="2"/>
  <c r="T48" i="2" l="1"/>
  <c r="T32" i="2"/>
  <c r="T25" i="2"/>
  <c r="T49" i="2"/>
  <c r="T17" i="2"/>
  <c r="T5" i="2"/>
  <c r="T23" i="2"/>
  <c r="T11" i="2"/>
  <c r="T7" i="2"/>
  <c r="T50" i="2"/>
  <c r="T46" i="2"/>
  <c r="T42" i="2"/>
  <c r="T38" i="2"/>
  <c r="T34" i="2"/>
  <c r="T30" i="2"/>
  <c r="T22" i="2"/>
  <c r="T18" i="2"/>
  <c r="T10" i="2"/>
  <c r="T6" i="2"/>
  <c r="T41" i="2"/>
  <c r="T26" i="2"/>
  <c r="T14" i="2"/>
  <c r="T47" i="2"/>
  <c r="T43" i="2"/>
  <c r="T39" i="2"/>
  <c r="T35" i="2"/>
  <c r="T31" i="2"/>
  <c r="T27" i="2"/>
  <c r="T19" i="2"/>
  <c r="T15" i="2"/>
  <c r="T3" i="2"/>
  <c r="T40" i="2"/>
  <c r="T8" i="2"/>
  <c r="R34" i="2"/>
  <c r="R18" i="2"/>
  <c r="R10" i="2"/>
  <c r="U10" i="2" s="1"/>
  <c r="V10" i="2" s="1"/>
  <c r="R27" i="2"/>
  <c r="R44" i="2"/>
  <c r="R37" i="2"/>
  <c r="R9" i="2"/>
  <c r="U9" i="2" s="1"/>
  <c r="V9" i="2" s="1"/>
  <c r="R23" i="2"/>
  <c r="R47" i="2"/>
  <c r="R16" i="2"/>
  <c r="R8" i="2"/>
  <c r="U8" i="2" s="1"/>
  <c r="V8" i="2" s="1"/>
  <c r="R50" i="2"/>
  <c r="R36" i="2"/>
  <c r="R15" i="2"/>
  <c r="R7" i="2"/>
  <c r="U7" i="2" s="1"/>
  <c r="V7" i="2" s="1"/>
  <c r="R39" i="2"/>
  <c r="R6" i="2"/>
  <c r="U6" i="2" s="1"/>
  <c r="V6" i="2" s="1"/>
  <c r="R29" i="2"/>
  <c r="R46" i="2"/>
  <c r="R25" i="2"/>
  <c r="R49" i="2"/>
  <c r="R42" i="2"/>
  <c r="R20" i="2"/>
  <c r="R12" i="2"/>
  <c r="R4" i="2"/>
  <c r="U4" i="2" s="1"/>
  <c r="V4" i="2" s="1"/>
  <c r="R21" i="2"/>
  <c r="R45" i="2"/>
  <c r="R38" i="2"/>
  <c r="R3" i="2"/>
  <c r="U3" i="2" s="1"/>
  <c r="V3" i="2" s="1"/>
  <c r="R48" i="2"/>
  <c r="R40" i="2"/>
  <c r="R11" i="2"/>
  <c r="U11" i="2" s="1"/>
  <c r="V11" i="2" s="1"/>
  <c r="R41" i="2"/>
  <c r="R33" i="2"/>
  <c r="R19" i="2"/>
  <c r="R31" i="2"/>
  <c r="R17" i="2"/>
  <c r="T2" i="2"/>
  <c r="T45" i="2"/>
  <c r="T37" i="2"/>
  <c r="T29" i="2"/>
  <c r="T21" i="2"/>
  <c r="T9" i="2"/>
  <c r="T44" i="2"/>
  <c r="T36" i="2"/>
  <c r="T28" i="2"/>
  <c r="T24" i="2"/>
  <c r="T20" i="2"/>
  <c r="T16" i="2"/>
  <c r="T12" i="2"/>
  <c r="T4" i="2"/>
  <c r="R43" i="2"/>
  <c r="R35" i="2"/>
  <c r="R22" i="2"/>
  <c r="R14" i="2"/>
  <c r="R32" i="2"/>
  <c r="R30" i="2"/>
  <c r="R28" i="2"/>
  <c r="R26" i="2"/>
  <c r="R24" i="2"/>
  <c r="R2" i="2"/>
  <c r="R13" i="2"/>
  <c r="R5" i="2"/>
  <c r="U5" i="2" s="1"/>
  <c r="V5" i="2" s="1"/>
  <c r="U14" i="2" l="1"/>
  <c r="U20" i="2"/>
  <c r="U48" i="2"/>
  <c r="U49" i="2"/>
  <c r="U40" i="2"/>
  <c r="U22" i="2"/>
  <c r="U42" i="2"/>
  <c r="U37" i="2"/>
  <c r="U2" i="2"/>
  <c r="V2" i="2" s="1"/>
  <c r="U35" i="2"/>
  <c r="U17" i="2"/>
  <c r="U36" i="2"/>
  <c r="U44" i="2"/>
  <c r="U24" i="2"/>
  <c r="U26" i="2"/>
  <c r="U19" i="2"/>
  <c r="U45" i="2"/>
  <c r="U46" i="2"/>
  <c r="U28" i="2"/>
  <c r="U33" i="2"/>
  <c r="U21" i="2"/>
  <c r="U29" i="2"/>
  <c r="U16" i="2"/>
  <c r="U18" i="2"/>
  <c r="U30" i="2"/>
  <c r="U41" i="2"/>
  <c r="U47" i="2"/>
  <c r="U34" i="2"/>
  <c r="U32" i="2"/>
  <c r="U12" i="2"/>
  <c r="U39" i="2"/>
  <c r="U23" i="2"/>
  <c r="U43" i="2"/>
  <c r="U31" i="2"/>
  <c r="U38" i="2"/>
  <c r="U25" i="2"/>
  <c r="U50" i="2"/>
  <c r="U27" i="2"/>
  <c r="U13" i="2"/>
  <c r="U15" i="2"/>
  <c r="S27" i="2" l="1"/>
  <c r="V27" i="2"/>
  <c r="S12" i="2"/>
  <c r="V12" i="2"/>
  <c r="S29" i="2"/>
  <c r="V29" i="2"/>
  <c r="S24" i="2"/>
  <c r="V24" i="2"/>
  <c r="S22" i="2"/>
  <c r="V22" i="2"/>
  <c r="S50" i="2"/>
  <c r="V50" i="2"/>
  <c r="S32" i="2"/>
  <c r="V32" i="2"/>
  <c r="S21" i="2"/>
  <c r="V21" i="2"/>
  <c r="S44" i="2"/>
  <c r="V44" i="2"/>
  <c r="S40" i="2"/>
  <c r="V40" i="2"/>
  <c r="S25" i="2"/>
  <c r="V25" i="2"/>
  <c r="S34" i="2"/>
  <c r="V34" i="2"/>
  <c r="S33" i="2"/>
  <c r="V33" i="2"/>
  <c r="S36" i="2"/>
  <c r="V36" i="2"/>
  <c r="S49" i="2"/>
  <c r="V49" i="2"/>
  <c r="S38" i="2"/>
  <c r="V38" i="2"/>
  <c r="S47" i="2"/>
  <c r="V47" i="2"/>
  <c r="S28" i="2"/>
  <c r="V28" i="2"/>
  <c r="S17" i="2"/>
  <c r="V17" i="2"/>
  <c r="S48" i="2"/>
  <c r="V48" i="2"/>
  <c r="S31" i="2"/>
  <c r="V31" i="2"/>
  <c r="S41" i="2"/>
  <c r="V41" i="2"/>
  <c r="S46" i="2"/>
  <c r="V46" i="2"/>
  <c r="S35" i="2"/>
  <c r="V35" i="2"/>
  <c r="S20" i="2"/>
  <c r="V20" i="2"/>
  <c r="S43" i="2"/>
  <c r="V43" i="2"/>
  <c r="S30" i="2"/>
  <c r="V30" i="2"/>
  <c r="S45" i="2"/>
  <c r="V45" i="2"/>
  <c r="S2" i="2"/>
  <c r="W2" i="2"/>
  <c r="S14" i="2"/>
  <c r="V14" i="2"/>
  <c r="S15" i="2"/>
  <c r="V15" i="2"/>
  <c r="S23" i="2"/>
  <c r="V23" i="2"/>
  <c r="S18" i="2"/>
  <c r="V18" i="2"/>
  <c r="S19" i="2"/>
  <c r="V19" i="2"/>
  <c r="S37" i="2"/>
  <c r="V37" i="2"/>
  <c r="S13" i="2"/>
  <c r="V13" i="2"/>
  <c r="S39" i="2"/>
  <c r="V39" i="2"/>
  <c r="S16" i="2"/>
  <c r="V16" i="2"/>
  <c r="S26" i="2"/>
  <c r="V26" i="2"/>
  <c r="S42" i="2"/>
  <c r="V42" i="2"/>
  <c r="M3" i="2" l="1"/>
  <c r="W3" i="2" s="1"/>
  <c r="S3" i="2"/>
  <c r="M4" i="2" l="1"/>
  <c r="W4" i="2" s="1"/>
  <c r="S4" i="2" l="1"/>
  <c r="M5" i="2" l="1"/>
  <c r="W5" i="2" s="1"/>
  <c r="S5" i="2"/>
  <c r="M6" i="2" l="1"/>
  <c r="W6" i="2" s="1"/>
  <c r="S6" i="2" l="1"/>
  <c r="M7" i="2" l="1"/>
  <c r="W7" i="2" s="1"/>
  <c r="S7" i="2" l="1"/>
  <c r="M8" i="2" l="1"/>
  <c r="W8" i="2" s="1"/>
  <c r="S8" i="2"/>
  <c r="M9" i="2" l="1"/>
  <c r="W9" i="2" s="1"/>
  <c r="S9" i="2" l="1"/>
  <c r="M10" i="2" l="1"/>
  <c r="W10" i="2" s="1"/>
  <c r="S10" i="2"/>
  <c r="M11" i="2" l="1"/>
  <c r="W11" i="2" s="1"/>
  <c r="S11" i="2"/>
  <c r="M12" i="2" l="1"/>
  <c r="W12" i="2" s="1"/>
  <c r="M13" i="2" l="1"/>
  <c r="W13" i="2" s="1"/>
  <c r="M14" i="2" l="1"/>
  <c r="W14" i="2" s="1"/>
  <c r="M15" i="2" l="1"/>
  <c r="W15" i="2" s="1"/>
  <c r="M16" i="2" l="1"/>
  <c r="W16" i="2" s="1"/>
  <c r="M17" i="2" l="1"/>
  <c r="W17" i="2" s="1"/>
  <c r="M18" i="2" l="1"/>
  <c r="W18" i="2" s="1"/>
  <c r="M19" i="2" l="1"/>
  <c r="W19" i="2" s="1"/>
  <c r="M20" i="2" l="1"/>
  <c r="W20" i="2" s="1"/>
  <c r="M21" i="2" l="1"/>
  <c r="W21" i="2" s="1"/>
  <c r="M22" i="2" l="1"/>
  <c r="W22" i="2" s="1"/>
  <c r="M23" i="2" l="1"/>
  <c r="W23" i="2" s="1"/>
  <c r="M24" i="2" l="1"/>
  <c r="W24" i="2" s="1"/>
  <c r="M25" i="2" l="1"/>
  <c r="W25" i="2" s="1"/>
  <c r="M26" i="2" l="1"/>
  <c r="W26" i="2" s="1"/>
  <c r="M27" i="2" l="1"/>
  <c r="W27" i="2" s="1"/>
  <c r="M28" i="2" l="1"/>
  <c r="W28" i="2" s="1"/>
  <c r="M29" i="2" l="1"/>
  <c r="W29" i="2" s="1"/>
  <c r="M30" i="2" l="1"/>
  <c r="W30" i="2" s="1"/>
  <c r="M31" i="2" l="1"/>
  <c r="W31" i="2" s="1"/>
  <c r="M32" i="2" l="1"/>
  <c r="W32" i="2" s="1"/>
  <c r="M33" i="2" l="1"/>
  <c r="W33" i="2" s="1"/>
  <c r="M34" i="2" l="1"/>
  <c r="W34" i="2" s="1"/>
  <c r="M35" i="2" l="1"/>
  <c r="W35" i="2" s="1"/>
  <c r="M36" i="2" l="1"/>
  <c r="W36" i="2" s="1"/>
  <c r="M37" i="2" l="1"/>
  <c r="W37" i="2" s="1"/>
  <c r="M38" i="2" l="1"/>
  <c r="W38" i="2" s="1"/>
  <c r="M39" i="2" l="1"/>
  <c r="W39" i="2" s="1"/>
  <c r="M40" i="2" l="1"/>
  <c r="W40" i="2" s="1"/>
  <c r="M41" i="2" l="1"/>
  <c r="W41" i="2" s="1"/>
  <c r="M42" i="2" l="1"/>
  <c r="W42" i="2" s="1"/>
  <c r="M43" i="2" l="1"/>
  <c r="W43" i="2" s="1"/>
  <c r="M44" i="2" l="1"/>
  <c r="W44" i="2" s="1"/>
  <c r="M45" i="2" l="1"/>
  <c r="W45" i="2" s="1"/>
  <c r="M46" i="2" l="1"/>
  <c r="W46" i="2" s="1"/>
  <c r="M47" i="2" l="1"/>
  <c r="W47" i="2" s="1"/>
  <c r="M48" i="2" l="1"/>
  <c r="W48" i="2" s="1"/>
  <c r="M49" i="2" l="1"/>
  <c r="W49" i="2" s="1"/>
  <c r="M50" i="2" l="1"/>
  <c r="W50" i="2" s="1"/>
  <c r="J2" i="2" l="1"/>
  <c r="J3" i="2" s="1"/>
  <c r="I2" i="2"/>
  <c r="I3" i="2" s="1"/>
  <c r="H2" i="2"/>
  <c r="D3" i="2" l="1"/>
  <c r="C3" i="2"/>
  <c r="B3" i="2"/>
  <c r="K2" i="2"/>
</calcChain>
</file>

<file path=xl/sharedStrings.xml><?xml version="1.0" encoding="utf-8"?>
<sst xmlns="http://schemas.openxmlformats.org/spreadsheetml/2006/main" count="38" uniqueCount="31">
  <si>
    <t>SL</t>
  </si>
  <si>
    <t>TP</t>
  </si>
  <si>
    <t>Pip Value</t>
  </si>
  <si>
    <t>Balance</t>
  </si>
  <si>
    <t>Risk</t>
  </si>
  <si>
    <t>GBPUSD</t>
  </si>
  <si>
    <t>EURUSD</t>
  </si>
  <si>
    <t>USDCHF</t>
  </si>
  <si>
    <t>Lots</t>
  </si>
  <si>
    <t>Pip Cost</t>
  </si>
  <si>
    <t>Max Trades</t>
  </si>
  <si>
    <t>RR</t>
  </si>
  <si>
    <t>Margin Left</t>
  </si>
  <si>
    <t>Open Trade</t>
  </si>
  <si>
    <t>Open Balance</t>
  </si>
  <si>
    <t>Total Risk</t>
  </si>
  <si>
    <t>Total Profit</t>
  </si>
  <si>
    <t>Max RR</t>
  </si>
  <si>
    <t>Mgr Req</t>
  </si>
  <si>
    <t>Pair</t>
  </si>
  <si>
    <t>MgrReq</t>
  </si>
  <si>
    <t>USDJPY</t>
  </si>
  <si>
    <t>Margin Used</t>
  </si>
  <si>
    <t>Total</t>
  </si>
  <si>
    <t>Notes</t>
  </si>
  <si>
    <t xml:space="preserve"> - You can change Balance, Risk, SL/Mgr Call, TP, and Pair</t>
  </si>
  <si>
    <t xml:space="preserve"> - Only pairs listed to the left are supported</t>
  </si>
  <si>
    <t xml:space="preserve"> - Based on Risk and SL/Mgn Call, Max Trades and Lots will update</t>
  </si>
  <si>
    <t xml:space="preserve"> - Supports up to 30 pairs, just add more to the left that you want to use</t>
  </si>
  <si>
    <t>SL/Mgn Call</t>
  </si>
  <si>
    <t xml:space="preserve"> - qFish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</si>
</sst>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4"/>
      <color rgb="FF0061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3" borderId="0" applyNumberFormat="0" applyBorder="0" applyAlignment="0" applyProtection="0"/>
  </cellStyleXfs>
  <cellXfs count="16">
    <xf numFmtId="0" fontId="0" fillId="0" borderId="0" xfId="0"/>
    <xf numFmtId="44" fontId="0" fillId="0" borderId="0" xfId="1" applyFont="1"/>
    <xf numFmtId="44" fontId="0" fillId="0" borderId="0" xfId="0" applyNumberFormat="1"/>
    <xf numFmtId="0" fontId="2" fillId="0" borderId="0" xfId="0" applyFont="1"/>
    <xf numFmtId="0" fontId="0" fillId="0" borderId="0" xfId="0" applyNumberFormat="1"/>
    <xf numFmtId="10" fontId="0" fillId="0" borderId="0" xfId="0" applyNumberFormat="1"/>
    <xf numFmtId="164" fontId="0" fillId="0" borderId="0" xfId="0" applyNumberFormat="1" applyFill="1" applyAlignment="1">
      <alignment horizontal="right" indent="1"/>
    </xf>
    <xf numFmtId="9" fontId="0" fillId="0" borderId="0" xfId="2" applyFont="1"/>
    <xf numFmtId="44" fontId="2" fillId="0" borderId="0" xfId="1" applyFont="1"/>
    <xf numFmtId="0" fontId="0" fillId="0" borderId="0" xfId="1" applyNumberFormat="1" applyFont="1"/>
    <xf numFmtId="10" fontId="0" fillId="2" borderId="0" xfId="0" applyNumberFormat="1" applyFill="1"/>
    <xf numFmtId="0" fontId="0" fillId="2" borderId="0" xfId="0" applyNumberFormat="1" applyFill="1"/>
    <xf numFmtId="44" fontId="0" fillId="2" borderId="0" xfId="1" applyFont="1" applyFill="1"/>
    <xf numFmtId="164" fontId="4" fillId="3" borderId="0" xfId="3" applyNumberFormat="1" applyFont="1" applyAlignment="1">
      <alignment horizontal="right" indent="1"/>
    </xf>
    <xf numFmtId="0" fontId="4" fillId="3" borderId="0" xfId="3" applyNumberFormat="1" applyFont="1"/>
    <xf numFmtId="0" fontId="5" fillId="0" borderId="0" xfId="0" applyNumberFormat="1" applyFont="1"/>
  </cellXfs>
  <cellStyles count="4">
    <cellStyle name="Currency" xfId="1" builtinId="4"/>
    <cellStyle name="Good" xfId="3" builtinId="26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4"/>
  <sheetViews>
    <sheetView tabSelected="1" zoomScale="90" zoomScaleNormal="90" workbookViewId="0">
      <selection activeCell="D14" sqref="D14"/>
    </sheetView>
  </sheetViews>
  <sheetFormatPr defaultRowHeight="15" x14ac:dyDescent="0.25"/>
  <cols>
    <col min="1" max="1" width="11.140625" bestFit="1" customWidth="1"/>
    <col min="2" max="2" width="8.28515625" bestFit="1" customWidth="1"/>
    <col min="3" max="3" width="11" bestFit="1" customWidth="1"/>
    <col min="4" max="4" width="5.5703125" bestFit="1" customWidth="1"/>
    <col min="5" max="5" width="8" bestFit="1" customWidth="1"/>
    <col min="6" max="6" width="8.42578125" bestFit="1" customWidth="1"/>
    <col min="7" max="7" width="9.42578125" bestFit="1" customWidth="1"/>
    <col min="8" max="8" width="11.140625" bestFit="1" customWidth="1"/>
    <col min="10" max="10" width="10.85546875" bestFit="1" customWidth="1"/>
    <col min="11" max="11" width="7.5703125" bestFit="1" customWidth="1"/>
    <col min="12" max="12" width="11.28515625" bestFit="1" customWidth="1"/>
    <col min="13" max="13" width="13.28515625" bestFit="1" customWidth="1"/>
    <col min="14" max="14" width="7.42578125" bestFit="1" customWidth="1"/>
    <col min="15" max="15" width="9.42578125" bestFit="1" customWidth="1"/>
    <col min="16" max="17" width="4.42578125" bestFit="1" customWidth="1"/>
    <col min="18" max="19" width="9.5703125" bestFit="1" customWidth="1"/>
    <col min="20" max="20" width="3.28515625" bestFit="1" customWidth="1"/>
    <col min="21" max="21" width="9.140625" bestFit="1" customWidth="1"/>
    <col min="22" max="22" width="12.28515625" bestFit="1" customWidth="1"/>
    <col min="23" max="23" width="12.85546875" bestFit="1" customWidth="1"/>
  </cols>
  <sheetData>
    <row r="1" spans="1:23" s="3" customFormat="1" x14ac:dyDescent="0.25">
      <c r="A1" s="3" t="s">
        <v>3</v>
      </c>
      <c r="B1" s="3" t="s">
        <v>4</v>
      </c>
      <c r="C1" s="3" t="s">
        <v>29</v>
      </c>
      <c r="D1" s="3" t="s">
        <v>1</v>
      </c>
      <c r="E1" s="3" t="s">
        <v>19</v>
      </c>
      <c r="F1" s="3" t="s">
        <v>18</v>
      </c>
      <c r="G1" s="3" t="s">
        <v>2</v>
      </c>
      <c r="H1" s="3" t="s">
        <v>10</v>
      </c>
      <c r="I1" s="3" t="s">
        <v>15</v>
      </c>
      <c r="J1" s="3" t="s">
        <v>16</v>
      </c>
      <c r="K1" s="3" t="s">
        <v>17</v>
      </c>
      <c r="L1" s="3" t="s">
        <v>13</v>
      </c>
      <c r="M1" s="3" t="s">
        <v>14</v>
      </c>
      <c r="N1" s="3" t="s">
        <v>4</v>
      </c>
      <c r="O1" s="3" t="s">
        <v>2</v>
      </c>
      <c r="P1" s="3" t="s">
        <v>0</v>
      </c>
      <c r="Q1" s="3" t="s">
        <v>1</v>
      </c>
      <c r="R1" s="3" t="s">
        <v>0</v>
      </c>
      <c r="S1" s="3" t="s">
        <v>1</v>
      </c>
      <c r="T1" s="3" t="s">
        <v>11</v>
      </c>
      <c r="U1" s="3" t="s">
        <v>8</v>
      </c>
      <c r="V1" s="3" t="s">
        <v>22</v>
      </c>
      <c r="W1" s="3" t="s">
        <v>12</v>
      </c>
    </row>
    <row r="2" spans="1:23" ht="18.75" x14ac:dyDescent="0.3">
      <c r="A2" s="12">
        <v>915</v>
      </c>
      <c r="B2" s="10">
        <v>1.0999999999999999E-2</v>
      </c>
      <c r="C2" s="11">
        <v>100</v>
      </c>
      <c r="D2" s="11">
        <v>100</v>
      </c>
      <c r="E2" s="4" t="s">
        <v>7</v>
      </c>
      <c r="F2" s="4">
        <f>SUMIF($A$7:$A$31,"="&amp;E2,$C$7:$C$31)</f>
        <v>20</v>
      </c>
      <c r="G2" s="1">
        <v>0.1</v>
      </c>
      <c r="H2" s="14">
        <f>COUNTIF(W:W,"&gt;0")</f>
        <v>30</v>
      </c>
      <c r="I2" s="1">
        <f>SUMIF(W:W,"&gt;0",R:R)</f>
        <v>301.95</v>
      </c>
      <c r="J2" s="1">
        <f>SUMIF(W:W,"&gt;0",S:S)</f>
        <v>301.95</v>
      </c>
      <c r="K2" s="9">
        <f>J2/I2</f>
        <v>1</v>
      </c>
      <c r="L2" s="3">
        <v>1</v>
      </c>
      <c r="M2" s="1">
        <f>A2</f>
        <v>915</v>
      </c>
      <c r="N2" s="5">
        <f>$B$2</f>
        <v>1.0999999999999999E-2</v>
      </c>
      <c r="O2" s="2">
        <f t="shared" ref="O2:O33" si="0">$G$2</f>
        <v>0.1</v>
      </c>
      <c r="P2">
        <f>$C$2</f>
        <v>100</v>
      </c>
      <c r="Q2">
        <f>$D$2</f>
        <v>100</v>
      </c>
      <c r="R2" s="1">
        <f t="shared" ref="R2:R11" si="1">$M$2*N2</f>
        <v>10.065</v>
      </c>
      <c r="S2" s="1">
        <f>O2*U2*Q2/0.01</f>
        <v>10.065000000000001</v>
      </c>
      <c r="T2">
        <f>Q2/P2</f>
        <v>1</v>
      </c>
      <c r="U2" s="13">
        <f>0.01*R2/(P2*O2)</f>
        <v>1.0065000000000001E-2</v>
      </c>
      <c r="V2" s="1">
        <f t="shared" ref="V2:V50" si="2">U2*100000/(1000/$F$2)</f>
        <v>20.130000000000003</v>
      </c>
      <c r="W2" s="1">
        <f>M2-V2</f>
        <v>894.87</v>
      </c>
    </row>
    <row r="3" spans="1:23" x14ac:dyDescent="0.25">
      <c r="A3" s="8" t="s">
        <v>23</v>
      </c>
      <c r="B3" s="5">
        <f>B2*$H$2</f>
        <v>0.32999999999999996</v>
      </c>
      <c r="C3" s="4">
        <f t="shared" ref="C3:D3" si="3">C2*$H$2</f>
        <v>3000</v>
      </c>
      <c r="D3" s="4">
        <f t="shared" si="3"/>
        <v>3000</v>
      </c>
      <c r="E3" s="4"/>
      <c r="F3" s="4"/>
      <c r="G3" s="1"/>
      <c r="H3" s="9"/>
      <c r="I3" s="7">
        <f>I2/A2</f>
        <v>0.32999999999999996</v>
      </c>
      <c r="J3" s="7">
        <f>J2/A2</f>
        <v>0.32999999999999996</v>
      </c>
      <c r="K3" s="9"/>
      <c r="L3" s="3">
        <v>2</v>
      </c>
      <c r="M3" s="1">
        <f>W2-R2</f>
        <v>884.80499999999995</v>
      </c>
      <c r="N3" s="5">
        <f t="shared" ref="N3:N50" si="4">$B$2</f>
        <v>1.0999999999999999E-2</v>
      </c>
      <c r="O3" s="2">
        <f t="shared" si="0"/>
        <v>0.1</v>
      </c>
      <c r="P3">
        <f t="shared" ref="P3:P50" si="5">$C$2</f>
        <v>100</v>
      </c>
      <c r="Q3">
        <f t="shared" ref="Q3:Q50" si="6">$D$2</f>
        <v>100</v>
      </c>
      <c r="R3" s="1">
        <f t="shared" si="1"/>
        <v>10.065</v>
      </c>
      <c r="S3" s="1">
        <f t="shared" ref="S3:S5" si="7">O3*U3*Q3/0.01</f>
        <v>10.065000000000001</v>
      </c>
      <c r="T3">
        <f t="shared" ref="T3:T5" si="8">Q3/P3</f>
        <v>1</v>
      </c>
      <c r="U3" s="6">
        <f t="shared" ref="U3:U50" si="9">0.01*R3/(P3*O3)</f>
        <v>1.0065000000000001E-2</v>
      </c>
      <c r="V3" s="1">
        <f t="shared" si="2"/>
        <v>20.130000000000003</v>
      </c>
      <c r="W3" s="1">
        <f t="shared" ref="W3:W50" si="10">M3-V3</f>
        <v>864.67499999999995</v>
      </c>
    </row>
    <row r="4" spans="1:23" x14ac:dyDescent="0.25">
      <c r="A4" s="1"/>
      <c r="B4" s="5"/>
      <c r="C4" s="4"/>
      <c r="D4" s="4"/>
      <c r="E4" s="4"/>
      <c r="F4" s="4"/>
      <c r="G4" s="1"/>
      <c r="H4" s="9"/>
      <c r="I4" s="1"/>
      <c r="J4" s="1"/>
      <c r="K4" s="9"/>
      <c r="L4" s="3">
        <v>3</v>
      </c>
      <c r="M4" s="1">
        <f t="shared" ref="M4:M7" si="11">W3-R3</f>
        <v>854.6099999999999</v>
      </c>
      <c r="N4" s="5">
        <f t="shared" si="4"/>
        <v>1.0999999999999999E-2</v>
      </c>
      <c r="O4" s="2">
        <f t="shared" si="0"/>
        <v>0.1</v>
      </c>
      <c r="P4">
        <f t="shared" si="5"/>
        <v>100</v>
      </c>
      <c r="Q4">
        <f t="shared" si="6"/>
        <v>100</v>
      </c>
      <c r="R4" s="1">
        <f t="shared" si="1"/>
        <v>10.065</v>
      </c>
      <c r="S4" s="1">
        <f t="shared" si="7"/>
        <v>10.065000000000001</v>
      </c>
      <c r="T4">
        <f t="shared" si="8"/>
        <v>1</v>
      </c>
      <c r="U4" s="6">
        <f t="shared" si="9"/>
        <v>1.0065000000000001E-2</v>
      </c>
      <c r="V4" s="1">
        <f t="shared" si="2"/>
        <v>20.130000000000003</v>
      </c>
      <c r="W4" s="1">
        <f t="shared" si="10"/>
        <v>834.4799999999999</v>
      </c>
    </row>
    <row r="5" spans="1:23" x14ac:dyDescent="0.25">
      <c r="D5" s="4"/>
      <c r="E5" s="4"/>
      <c r="F5" s="4"/>
      <c r="G5" s="1"/>
      <c r="H5" s="9"/>
      <c r="I5" s="1"/>
      <c r="J5" s="1"/>
      <c r="K5" s="9"/>
      <c r="L5" s="3">
        <v>4</v>
      </c>
      <c r="M5" s="1">
        <f t="shared" si="11"/>
        <v>824.41499999999985</v>
      </c>
      <c r="N5" s="5">
        <f t="shared" si="4"/>
        <v>1.0999999999999999E-2</v>
      </c>
      <c r="O5" s="2">
        <f t="shared" si="0"/>
        <v>0.1</v>
      </c>
      <c r="P5">
        <f t="shared" si="5"/>
        <v>100</v>
      </c>
      <c r="Q5">
        <f t="shared" si="6"/>
        <v>100</v>
      </c>
      <c r="R5" s="1">
        <f t="shared" si="1"/>
        <v>10.065</v>
      </c>
      <c r="S5" s="1">
        <f t="shared" si="7"/>
        <v>10.065000000000001</v>
      </c>
      <c r="T5">
        <f t="shared" si="8"/>
        <v>1</v>
      </c>
      <c r="U5" s="6">
        <f t="shared" si="9"/>
        <v>1.0065000000000001E-2</v>
      </c>
      <c r="V5" s="1">
        <f t="shared" si="2"/>
        <v>20.130000000000003</v>
      </c>
      <c r="W5" s="1">
        <f t="shared" si="10"/>
        <v>804.28499999999985</v>
      </c>
    </row>
    <row r="6" spans="1:23" x14ac:dyDescent="0.25">
      <c r="D6" s="4"/>
      <c r="E6" s="4"/>
      <c r="F6" s="4"/>
      <c r="G6" s="1"/>
      <c r="H6" s="9"/>
      <c r="I6" s="1"/>
      <c r="J6" s="1"/>
      <c r="K6" s="9"/>
      <c r="L6" s="3">
        <v>5</v>
      </c>
      <c r="M6" s="1">
        <f t="shared" si="11"/>
        <v>794.2199999999998</v>
      </c>
      <c r="N6" s="5">
        <f t="shared" si="4"/>
        <v>1.0999999999999999E-2</v>
      </c>
      <c r="O6" s="2">
        <f t="shared" si="0"/>
        <v>0.1</v>
      </c>
      <c r="P6">
        <f t="shared" si="5"/>
        <v>100</v>
      </c>
      <c r="Q6">
        <f t="shared" si="6"/>
        <v>100</v>
      </c>
      <c r="R6" s="1">
        <f t="shared" si="1"/>
        <v>10.065</v>
      </c>
      <c r="S6" s="1">
        <f t="shared" ref="S6:S7" si="12">O6*U6*Q6/0.01</f>
        <v>10.065000000000001</v>
      </c>
      <c r="T6">
        <f t="shared" ref="T6:T7" si="13">Q6/P6</f>
        <v>1</v>
      </c>
      <c r="U6" s="6">
        <f t="shared" si="9"/>
        <v>1.0065000000000001E-2</v>
      </c>
      <c r="V6" s="1">
        <f t="shared" si="2"/>
        <v>20.130000000000003</v>
      </c>
      <c r="W6" s="1">
        <f t="shared" si="10"/>
        <v>774.0899999999998</v>
      </c>
    </row>
    <row r="7" spans="1:23" x14ac:dyDescent="0.25">
      <c r="A7" s="3" t="s">
        <v>19</v>
      </c>
      <c r="B7" s="3" t="s">
        <v>9</v>
      </c>
      <c r="C7" s="3" t="s">
        <v>20</v>
      </c>
      <c r="D7" s="4"/>
      <c r="E7" s="3" t="s">
        <v>24</v>
      </c>
      <c r="F7" s="4"/>
      <c r="G7" s="1"/>
      <c r="H7" s="9"/>
      <c r="I7" s="1"/>
      <c r="J7" s="1"/>
      <c r="K7" s="9"/>
      <c r="L7" s="3">
        <v>6</v>
      </c>
      <c r="M7" s="1">
        <f t="shared" si="11"/>
        <v>764.02499999999975</v>
      </c>
      <c r="N7" s="5">
        <f t="shared" si="4"/>
        <v>1.0999999999999999E-2</v>
      </c>
      <c r="O7" s="2">
        <f t="shared" si="0"/>
        <v>0.1</v>
      </c>
      <c r="P7">
        <f t="shared" si="5"/>
        <v>100</v>
      </c>
      <c r="Q7">
        <f t="shared" si="6"/>
        <v>100</v>
      </c>
      <c r="R7" s="1">
        <f t="shared" si="1"/>
        <v>10.065</v>
      </c>
      <c r="S7" s="1">
        <f t="shared" si="12"/>
        <v>10.065000000000001</v>
      </c>
      <c r="T7">
        <f t="shared" si="13"/>
        <v>1</v>
      </c>
      <c r="U7" s="6">
        <f t="shared" si="9"/>
        <v>1.0065000000000001E-2</v>
      </c>
      <c r="V7" s="1">
        <f t="shared" si="2"/>
        <v>20.130000000000003</v>
      </c>
      <c r="W7" s="1">
        <f t="shared" si="10"/>
        <v>743.89499999999975</v>
      </c>
    </row>
    <row r="8" spans="1:23" x14ac:dyDescent="0.25">
      <c r="A8" t="s">
        <v>7</v>
      </c>
      <c r="B8">
        <v>0.1</v>
      </c>
      <c r="C8">
        <v>20</v>
      </c>
      <c r="D8" s="4"/>
      <c r="E8" s="4" t="s">
        <v>25</v>
      </c>
      <c r="F8" s="4"/>
      <c r="G8" s="1"/>
      <c r="H8" s="9"/>
      <c r="I8" s="1"/>
      <c r="J8" s="1"/>
      <c r="K8" s="9"/>
      <c r="L8" s="3">
        <v>7</v>
      </c>
      <c r="M8" s="1">
        <f t="shared" ref="M8:M11" si="14">W7-R7</f>
        <v>733.8299999999997</v>
      </c>
      <c r="N8" s="5">
        <f t="shared" si="4"/>
        <v>1.0999999999999999E-2</v>
      </c>
      <c r="O8" s="2">
        <f t="shared" si="0"/>
        <v>0.1</v>
      </c>
      <c r="P8">
        <f t="shared" si="5"/>
        <v>100</v>
      </c>
      <c r="Q8">
        <f t="shared" si="6"/>
        <v>100</v>
      </c>
      <c r="R8" s="1">
        <f t="shared" si="1"/>
        <v>10.065</v>
      </c>
      <c r="S8" s="1">
        <f t="shared" ref="S8:S11" si="15">O8*U8*Q8/0.01</f>
        <v>10.065000000000001</v>
      </c>
      <c r="T8">
        <f t="shared" ref="T8:T11" si="16">Q8/P8</f>
        <v>1</v>
      </c>
      <c r="U8" s="6">
        <f t="shared" si="9"/>
        <v>1.0065000000000001E-2</v>
      </c>
      <c r="V8" s="1">
        <f t="shared" si="2"/>
        <v>20.130000000000003</v>
      </c>
      <c r="W8" s="1">
        <f t="shared" si="10"/>
        <v>713.6999999999997</v>
      </c>
    </row>
    <row r="9" spans="1:23" x14ac:dyDescent="0.25">
      <c r="A9" t="s">
        <v>21</v>
      </c>
      <c r="B9">
        <v>0.11</v>
      </c>
      <c r="C9">
        <v>20</v>
      </c>
      <c r="D9" s="4"/>
      <c r="E9" s="4" t="s">
        <v>26</v>
      </c>
      <c r="F9" s="4"/>
      <c r="G9" s="1"/>
      <c r="H9" s="9"/>
      <c r="I9" s="1"/>
      <c r="J9" s="1"/>
      <c r="K9" s="9"/>
      <c r="L9" s="3">
        <v>8</v>
      </c>
      <c r="M9" s="1">
        <f t="shared" si="14"/>
        <v>703.63499999999965</v>
      </c>
      <c r="N9" s="5">
        <f t="shared" si="4"/>
        <v>1.0999999999999999E-2</v>
      </c>
      <c r="O9" s="2">
        <f t="shared" si="0"/>
        <v>0.1</v>
      </c>
      <c r="P9">
        <f t="shared" si="5"/>
        <v>100</v>
      </c>
      <c r="Q9">
        <f t="shared" si="6"/>
        <v>100</v>
      </c>
      <c r="R9" s="1">
        <f t="shared" si="1"/>
        <v>10.065</v>
      </c>
      <c r="S9" s="1">
        <f t="shared" si="15"/>
        <v>10.065000000000001</v>
      </c>
      <c r="T9">
        <f t="shared" si="16"/>
        <v>1</v>
      </c>
      <c r="U9" s="6">
        <f t="shared" si="9"/>
        <v>1.0065000000000001E-2</v>
      </c>
      <c r="V9" s="1">
        <f t="shared" si="2"/>
        <v>20.130000000000003</v>
      </c>
      <c r="W9" s="1">
        <f t="shared" si="10"/>
        <v>683.50499999999965</v>
      </c>
    </row>
    <row r="10" spans="1:23" x14ac:dyDescent="0.25">
      <c r="A10" t="s">
        <v>6</v>
      </c>
      <c r="B10">
        <v>0.1</v>
      </c>
      <c r="C10">
        <v>30</v>
      </c>
      <c r="E10" s="4" t="s">
        <v>27</v>
      </c>
      <c r="L10" s="3">
        <v>9</v>
      </c>
      <c r="M10" s="1">
        <f t="shared" si="14"/>
        <v>673.4399999999996</v>
      </c>
      <c r="N10" s="5">
        <f t="shared" si="4"/>
        <v>1.0999999999999999E-2</v>
      </c>
      <c r="O10" s="2">
        <f t="shared" si="0"/>
        <v>0.1</v>
      </c>
      <c r="P10">
        <f t="shared" si="5"/>
        <v>100</v>
      </c>
      <c r="Q10">
        <f t="shared" si="6"/>
        <v>100</v>
      </c>
      <c r="R10" s="1">
        <f t="shared" si="1"/>
        <v>10.065</v>
      </c>
      <c r="S10" s="1">
        <f t="shared" si="15"/>
        <v>10.065000000000001</v>
      </c>
      <c r="T10">
        <f t="shared" si="16"/>
        <v>1</v>
      </c>
      <c r="U10" s="6">
        <f t="shared" si="9"/>
        <v>1.0065000000000001E-2</v>
      </c>
      <c r="V10" s="1">
        <f t="shared" si="2"/>
        <v>20.130000000000003</v>
      </c>
      <c r="W10" s="1">
        <f t="shared" si="10"/>
        <v>653.3099999999996</v>
      </c>
    </row>
    <row r="11" spans="1:23" x14ac:dyDescent="0.25">
      <c r="A11" t="s">
        <v>5</v>
      </c>
      <c r="B11">
        <v>0.1</v>
      </c>
      <c r="C11">
        <v>36</v>
      </c>
      <c r="E11" s="4" t="s">
        <v>28</v>
      </c>
      <c r="L11" s="3">
        <v>10</v>
      </c>
      <c r="M11" s="1">
        <f t="shared" si="14"/>
        <v>643.24499999999955</v>
      </c>
      <c r="N11" s="5">
        <f t="shared" si="4"/>
        <v>1.0999999999999999E-2</v>
      </c>
      <c r="O11" s="2">
        <f t="shared" si="0"/>
        <v>0.1</v>
      </c>
      <c r="P11">
        <f t="shared" si="5"/>
        <v>100</v>
      </c>
      <c r="Q11">
        <f t="shared" si="6"/>
        <v>100</v>
      </c>
      <c r="R11" s="1">
        <f t="shared" si="1"/>
        <v>10.065</v>
      </c>
      <c r="S11" s="1">
        <f t="shared" si="15"/>
        <v>10.065000000000001</v>
      </c>
      <c r="T11">
        <f t="shared" si="16"/>
        <v>1</v>
      </c>
      <c r="U11" s="6">
        <f t="shared" si="9"/>
        <v>1.0065000000000001E-2</v>
      </c>
      <c r="V11" s="1">
        <f t="shared" si="2"/>
        <v>20.130000000000003</v>
      </c>
      <c r="W11" s="1">
        <f t="shared" si="10"/>
        <v>623.11499999999955</v>
      </c>
    </row>
    <row r="12" spans="1:23" x14ac:dyDescent="0.25">
      <c r="E12" s="15" t="s">
        <v>30</v>
      </c>
      <c r="L12" s="3">
        <v>11</v>
      </c>
      <c r="M12" s="1">
        <f t="shared" ref="M12:M20" si="17">W11-R11</f>
        <v>613.0499999999995</v>
      </c>
      <c r="N12" s="5">
        <f t="shared" si="4"/>
        <v>1.0999999999999999E-2</v>
      </c>
      <c r="O12" s="2">
        <f t="shared" si="0"/>
        <v>0.1</v>
      </c>
      <c r="P12">
        <f t="shared" si="5"/>
        <v>100</v>
      </c>
      <c r="Q12">
        <f t="shared" si="6"/>
        <v>100</v>
      </c>
      <c r="R12" s="1">
        <f t="shared" ref="R12:R20" si="18">$M$2*N12</f>
        <v>10.065</v>
      </c>
      <c r="S12" s="1">
        <f t="shared" ref="S12:S20" si="19">O12*U12*Q12/0.01</f>
        <v>10.065000000000001</v>
      </c>
      <c r="T12">
        <f t="shared" ref="T12:T20" si="20">Q12/P12</f>
        <v>1</v>
      </c>
      <c r="U12" s="6">
        <f t="shared" si="9"/>
        <v>1.0065000000000001E-2</v>
      </c>
      <c r="V12" s="1">
        <f t="shared" si="2"/>
        <v>20.130000000000003</v>
      </c>
      <c r="W12" s="1">
        <f t="shared" si="10"/>
        <v>592.9199999999995</v>
      </c>
    </row>
    <row r="13" spans="1:23" x14ac:dyDescent="0.25">
      <c r="L13" s="3">
        <v>12</v>
      </c>
      <c r="M13" s="1">
        <f t="shared" si="17"/>
        <v>582.85499999999945</v>
      </c>
      <c r="N13" s="5">
        <f t="shared" si="4"/>
        <v>1.0999999999999999E-2</v>
      </c>
      <c r="O13" s="2">
        <f t="shared" si="0"/>
        <v>0.1</v>
      </c>
      <c r="P13">
        <f t="shared" si="5"/>
        <v>100</v>
      </c>
      <c r="Q13">
        <f t="shared" si="6"/>
        <v>100</v>
      </c>
      <c r="R13" s="1">
        <f t="shared" si="18"/>
        <v>10.065</v>
      </c>
      <c r="S13" s="1">
        <f t="shared" si="19"/>
        <v>10.065000000000001</v>
      </c>
      <c r="T13">
        <f t="shared" si="20"/>
        <v>1</v>
      </c>
      <c r="U13" s="6">
        <f t="shared" si="9"/>
        <v>1.0065000000000001E-2</v>
      </c>
      <c r="V13" s="1">
        <f t="shared" si="2"/>
        <v>20.130000000000003</v>
      </c>
      <c r="W13" s="1">
        <f t="shared" si="10"/>
        <v>562.72499999999945</v>
      </c>
    </row>
    <row r="14" spans="1:23" x14ac:dyDescent="0.25">
      <c r="L14" s="3">
        <v>13</v>
      </c>
      <c r="M14" s="1">
        <f t="shared" si="17"/>
        <v>552.6599999999994</v>
      </c>
      <c r="N14" s="5">
        <f t="shared" si="4"/>
        <v>1.0999999999999999E-2</v>
      </c>
      <c r="O14" s="2">
        <f t="shared" si="0"/>
        <v>0.1</v>
      </c>
      <c r="P14">
        <f t="shared" si="5"/>
        <v>100</v>
      </c>
      <c r="Q14">
        <f t="shared" si="6"/>
        <v>100</v>
      </c>
      <c r="R14" s="1">
        <f t="shared" si="18"/>
        <v>10.065</v>
      </c>
      <c r="S14" s="1">
        <f t="shared" si="19"/>
        <v>10.065000000000001</v>
      </c>
      <c r="T14">
        <f t="shared" si="20"/>
        <v>1</v>
      </c>
      <c r="U14" s="6">
        <f t="shared" si="9"/>
        <v>1.0065000000000001E-2</v>
      </c>
      <c r="V14" s="1">
        <f t="shared" si="2"/>
        <v>20.130000000000003</v>
      </c>
      <c r="W14" s="1">
        <f t="shared" si="10"/>
        <v>532.5299999999994</v>
      </c>
    </row>
    <row r="15" spans="1:23" x14ac:dyDescent="0.25">
      <c r="L15" s="3">
        <v>14</v>
      </c>
      <c r="M15" s="1">
        <f t="shared" si="17"/>
        <v>522.46499999999935</v>
      </c>
      <c r="N15" s="5">
        <f t="shared" si="4"/>
        <v>1.0999999999999999E-2</v>
      </c>
      <c r="O15" s="2">
        <f t="shared" si="0"/>
        <v>0.1</v>
      </c>
      <c r="P15">
        <f t="shared" si="5"/>
        <v>100</v>
      </c>
      <c r="Q15">
        <f t="shared" si="6"/>
        <v>100</v>
      </c>
      <c r="R15" s="1">
        <f t="shared" si="18"/>
        <v>10.065</v>
      </c>
      <c r="S15" s="1">
        <f t="shared" si="19"/>
        <v>10.065000000000001</v>
      </c>
      <c r="T15">
        <f t="shared" si="20"/>
        <v>1</v>
      </c>
      <c r="U15" s="6">
        <f t="shared" si="9"/>
        <v>1.0065000000000001E-2</v>
      </c>
      <c r="V15" s="1">
        <f t="shared" si="2"/>
        <v>20.130000000000003</v>
      </c>
      <c r="W15" s="1">
        <f t="shared" si="10"/>
        <v>502.33499999999935</v>
      </c>
    </row>
    <row r="16" spans="1:23" x14ac:dyDescent="0.25">
      <c r="L16" s="3">
        <v>15</v>
      </c>
      <c r="M16" s="1">
        <f t="shared" si="17"/>
        <v>492.26999999999936</v>
      </c>
      <c r="N16" s="5">
        <f t="shared" si="4"/>
        <v>1.0999999999999999E-2</v>
      </c>
      <c r="O16" s="2">
        <f t="shared" si="0"/>
        <v>0.1</v>
      </c>
      <c r="P16">
        <f t="shared" si="5"/>
        <v>100</v>
      </c>
      <c r="Q16">
        <f t="shared" si="6"/>
        <v>100</v>
      </c>
      <c r="R16" s="1">
        <f t="shared" si="18"/>
        <v>10.065</v>
      </c>
      <c r="S16" s="1">
        <f t="shared" si="19"/>
        <v>10.065000000000001</v>
      </c>
      <c r="T16">
        <f t="shared" si="20"/>
        <v>1</v>
      </c>
      <c r="U16" s="6">
        <f t="shared" si="9"/>
        <v>1.0065000000000001E-2</v>
      </c>
      <c r="V16" s="1">
        <f t="shared" si="2"/>
        <v>20.130000000000003</v>
      </c>
      <c r="W16" s="1">
        <f t="shared" si="10"/>
        <v>472.13999999999936</v>
      </c>
    </row>
    <row r="17" spans="12:23" x14ac:dyDescent="0.25">
      <c r="L17" s="3">
        <v>16</v>
      </c>
      <c r="M17" s="1">
        <f t="shared" si="17"/>
        <v>462.07499999999936</v>
      </c>
      <c r="N17" s="5">
        <f t="shared" si="4"/>
        <v>1.0999999999999999E-2</v>
      </c>
      <c r="O17" s="2">
        <f t="shared" si="0"/>
        <v>0.1</v>
      </c>
      <c r="P17">
        <f t="shared" si="5"/>
        <v>100</v>
      </c>
      <c r="Q17">
        <f t="shared" si="6"/>
        <v>100</v>
      </c>
      <c r="R17" s="1">
        <f t="shared" si="18"/>
        <v>10.065</v>
      </c>
      <c r="S17" s="1">
        <f t="shared" si="19"/>
        <v>10.065000000000001</v>
      </c>
      <c r="T17">
        <f t="shared" si="20"/>
        <v>1</v>
      </c>
      <c r="U17" s="6">
        <f t="shared" si="9"/>
        <v>1.0065000000000001E-2</v>
      </c>
      <c r="V17" s="1">
        <f t="shared" si="2"/>
        <v>20.130000000000003</v>
      </c>
      <c r="W17" s="1">
        <f t="shared" si="10"/>
        <v>441.94499999999937</v>
      </c>
    </row>
    <row r="18" spans="12:23" x14ac:dyDescent="0.25">
      <c r="L18" s="3">
        <v>17</v>
      </c>
      <c r="M18" s="1">
        <f t="shared" si="17"/>
        <v>431.87999999999937</v>
      </c>
      <c r="N18" s="5">
        <f t="shared" si="4"/>
        <v>1.0999999999999999E-2</v>
      </c>
      <c r="O18" s="2">
        <f t="shared" si="0"/>
        <v>0.1</v>
      </c>
      <c r="P18">
        <f t="shared" si="5"/>
        <v>100</v>
      </c>
      <c r="Q18">
        <f t="shared" si="6"/>
        <v>100</v>
      </c>
      <c r="R18" s="1">
        <f t="shared" si="18"/>
        <v>10.065</v>
      </c>
      <c r="S18" s="1">
        <f t="shared" si="19"/>
        <v>10.065000000000001</v>
      </c>
      <c r="T18">
        <f t="shared" si="20"/>
        <v>1</v>
      </c>
      <c r="U18" s="6">
        <f t="shared" si="9"/>
        <v>1.0065000000000001E-2</v>
      </c>
      <c r="V18" s="1">
        <f t="shared" si="2"/>
        <v>20.130000000000003</v>
      </c>
      <c r="W18" s="1">
        <f t="shared" si="10"/>
        <v>411.74999999999937</v>
      </c>
    </row>
    <row r="19" spans="12:23" x14ac:dyDescent="0.25">
      <c r="L19" s="3">
        <v>18</v>
      </c>
      <c r="M19" s="1">
        <f t="shared" si="17"/>
        <v>401.68499999999938</v>
      </c>
      <c r="N19" s="5">
        <f t="shared" si="4"/>
        <v>1.0999999999999999E-2</v>
      </c>
      <c r="O19" s="2">
        <f t="shared" si="0"/>
        <v>0.1</v>
      </c>
      <c r="P19">
        <f t="shared" si="5"/>
        <v>100</v>
      </c>
      <c r="Q19">
        <f t="shared" si="6"/>
        <v>100</v>
      </c>
      <c r="R19" s="1">
        <f t="shared" si="18"/>
        <v>10.065</v>
      </c>
      <c r="S19" s="1">
        <f t="shared" si="19"/>
        <v>10.065000000000001</v>
      </c>
      <c r="T19">
        <f t="shared" si="20"/>
        <v>1</v>
      </c>
      <c r="U19" s="6">
        <f t="shared" si="9"/>
        <v>1.0065000000000001E-2</v>
      </c>
      <c r="V19" s="1">
        <f t="shared" si="2"/>
        <v>20.130000000000003</v>
      </c>
      <c r="W19" s="1">
        <f t="shared" si="10"/>
        <v>381.55499999999938</v>
      </c>
    </row>
    <row r="20" spans="12:23" x14ac:dyDescent="0.25">
      <c r="L20" s="3">
        <v>19</v>
      </c>
      <c r="M20" s="1">
        <f t="shared" si="17"/>
        <v>371.48999999999938</v>
      </c>
      <c r="N20" s="5">
        <f t="shared" si="4"/>
        <v>1.0999999999999999E-2</v>
      </c>
      <c r="O20" s="2">
        <f t="shared" si="0"/>
        <v>0.1</v>
      </c>
      <c r="P20">
        <f t="shared" si="5"/>
        <v>100</v>
      </c>
      <c r="Q20">
        <f t="shared" si="6"/>
        <v>100</v>
      </c>
      <c r="R20" s="1">
        <f t="shared" si="18"/>
        <v>10.065</v>
      </c>
      <c r="S20" s="1">
        <f t="shared" si="19"/>
        <v>10.065000000000001</v>
      </c>
      <c r="T20">
        <f t="shared" si="20"/>
        <v>1</v>
      </c>
      <c r="U20" s="6">
        <f t="shared" si="9"/>
        <v>1.0065000000000001E-2</v>
      </c>
      <c r="V20" s="1">
        <f t="shared" si="2"/>
        <v>20.130000000000003</v>
      </c>
      <c r="W20" s="1">
        <f t="shared" si="10"/>
        <v>351.35999999999939</v>
      </c>
    </row>
    <row r="21" spans="12:23" x14ac:dyDescent="0.25">
      <c r="L21" s="3">
        <v>20</v>
      </c>
      <c r="M21" s="1">
        <f t="shared" ref="M21:M32" si="21">W20-R20</f>
        <v>341.29499999999939</v>
      </c>
      <c r="N21" s="5">
        <f t="shared" si="4"/>
        <v>1.0999999999999999E-2</v>
      </c>
      <c r="O21" s="2">
        <f t="shared" si="0"/>
        <v>0.1</v>
      </c>
      <c r="P21">
        <f t="shared" si="5"/>
        <v>100</v>
      </c>
      <c r="Q21">
        <f t="shared" si="6"/>
        <v>100</v>
      </c>
      <c r="R21" s="1">
        <f t="shared" ref="R21:R32" si="22">$M$2*N21</f>
        <v>10.065</v>
      </c>
      <c r="S21" s="1">
        <f t="shared" ref="S21:S32" si="23">O21*U21*Q21/0.01</f>
        <v>10.065000000000001</v>
      </c>
      <c r="T21">
        <f t="shared" ref="T21:T32" si="24">Q21/P21</f>
        <v>1</v>
      </c>
      <c r="U21" s="6">
        <f t="shared" si="9"/>
        <v>1.0065000000000001E-2</v>
      </c>
      <c r="V21" s="1">
        <f t="shared" si="2"/>
        <v>20.130000000000003</v>
      </c>
      <c r="W21" s="1">
        <f t="shared" si="10"/>
        <v>321.1649999999994</v>
      </c>
    </row>
    <row r="22" spans="12:23" x14ac:dyDescent="0.25">
      <c r="L22" s="3">
        <v>21</v>
      </c>
      <c r="M22" s="1">
        <f t="shared" si="21"/>
        <v>311.0999999999994</v>
      </c>
      <c r="N22" s="5">
        <f t="shared" si="4"/>
        <v>1.0999999999999999E-2</v>
      </c>
      <c r="O22" s="2">
        <f t="shared" si="0"/>
        <v>0.1</v>
      </c>
      <c r="P22">
        <f t="shared" si="5"/>
        <v>100</v>
      </c>
      <c r="Q22">
        <f t="shared" si="6"/>
        <v>100</v>
      </c>
      <c r="R22" s="1">
        <f t="shared" si="22"/>
        <v>10.065</v>
      </c>
      <c r="S22" s="1">
        <f t="shared" si="23"/>
        <v>10.065000000000001</v>
      </c>
      <c r="T22">
        <f t="shared" si="24"/>
        <v>1</v>
      </c>
      <c r="U22" s="6">
        <f t="shared" si="9"/>
        <v>1.0065000000000001E-2</v>
      </c>
      <c r="V22" s="1">
        <f t="shared" si="2"/>
        <v>20.130000000000003</v>
      </c>
      <c r="W22" s="1">
        <f t="shared" si="10"/>
        <v>290.9699999999994</v>
      </c>
    </row>
    <row r="23" spans="12:23" x14ac:dyDescent="0.25">
      <c r="L23" s="3">
        <v>22</v>
      </c>
      <c r="M23" s="1">
        <f t="shared" si="21"/>
        <v>280.9049999999994</v>
      </c>
      <c r="N23" s="5">
        <f t="shared" si="4"/>
        <v>1.0999999999999999E-2</v>
      </c>
      <c r="O23" s="2">
        <f t="shared" si="0"/>
        <v>0.1</v>
      </c>
      <c r="P23">
        <f t="shared" si="5"/>
        <v>100</v>
      </c>
      <c r="Q23">
        <f t="shared" si="6"/>
        <v>100</v>
      </c>
      <c r="R23" s="1">
        <f t="shared" si="22"/>
        <v>10.065</v>
      </c>
      <c r="S23" s="1">
        <f t="shared" si="23"/>
        <v>10.065000000000001</v>
      </c>
      <c r="T23">
        <f t="shared" si="24"/>
        <v>1</v>
      </c>
      <c r="U23" s="6">
        <f t="shared" si="9"/>
        <v>1.0065000000000001E-2</v>
      </c>
      <c r="V23" s="1">
        <f t="shared" si="2"/>
        <v>20.130000000000003</v>
      </c>
      <c r="W23" s="1">
        <f t="shared" si="10"/>
        <v>260.77499999999941</v>
      </c>
    </row>
    <row r="24" spans="12:23" x14ac:dyDescent="0.25">
      <c r="L24" s="3">
        <v>23</v>
      </c>
      <c r="M24" s="1">
        <f t="shared" si="21"/>
        <v>250.70999999999941</v>
      </c>
      <c r="N24" s="5">
        <f t="shared" si="4"/>
        <v>1.0999999999999999E-2</v>
      </c>
      <c r="O24" s="2">
        <f t="shared" si="0"/>
        <v>0.1</v>
      </c>
      <c r="P24">
        <f t="shared" si="5"/>
        <v>100</v>
      </c>
      <c r="Q24">
        <f t="shared" si="6"/>
        <v>100</v>
      </c>
      <c r="R24" s="1">
        <f t="shared" si="22"/>
        <v>10.065</v>
      </c>
      <c r="S24" s="1">
        <f t="shared" si="23"/>
        <v>10.065000000000001</v>
      </c>
      <c r="T24">
        <f t="shared" si="24"/>
        <v>1</v>
      </c>
      <c r="U24" s="6">
        <f t="shared" si="9"/>
        <v>1.0065000000000001E-2</v>
      </c>
      <c r="V24" s="1">
        <f t="shared" si="2"/>
        <v>20.130000000000003</v>
      </c>
      <c r="W24" s="1">
        <f t="shared" si="10"/>
        <v>230.57999999999942</v>
      </c>
    </row>
    <row r="25" spans="12:23" x14ac:dyDescent="0.25">
      <c r="L25" s="3">
        <v>24</v>
      </c>
      <c r="M25" s="1">
        <f t="shared" si="21"/>
        <v>220.51499999999942</v>
      </c>
      <c r="N25" s="5">
        <f t="shared" si="4"/>
        <v>1.0999999999999999E-2</v>
      </c>
      <c r="O25" s="2">
        <f t="shared" si="0"/>
        <v>0.1</v>
      </c>
      <c r="P25">
        <f t="shared" si="5"/>
        <v>100</v>
      </c>
      <c r="Q25">
        <f t="shared" si="6"/>
        <v>100</v>
      </c>
      <c r="R25" s="1">
        <f t="shared" si="22"/>
        <v>10.065</v>
      </c>
      <c r="S25" s="1">
        <f t="shared" si="23"/>
        <v>10.065000000000001</v>
      </c>
      <c r="T25">
        <f t="shared" si="24"/>
        <v>1</v>
      </c>
      <c r="U25" s="6">
        <f t="shared" si="9"/>
        <v>1.0065000000000001E-2</v>
      </c>
      <c r="V25" s="1">
        <f t="shared" si="2"/>
        <v>20.130000000000003</v>
      </c>
      <c r="W25" s="1">
        <f t="shared" si="10"/>
        <v>200.38499999999942</v>
      </c>
    </row>
    <row r="26" spans="12:23" x14ac:dyDescent="0.25">
      <c r="L26" s="3">
        <v>25</v>
      </c>
      <c r="M26" s="1">
        <f t="shared" si="21"/>
        <v>190.31999999999942</v>
      </c>
      <c r="N26" s="5">
        <f t="shared" si="4"/>
        <v>1.0999999999999999E-2</v>
      </c>
      <c r="O26" s="2">
        <f t="shared" si="0"/>
        <v>0.1</v>
      </c>
      <c r="P26">
        <f t="shared" si="5"/>
        <v>100</v>
      </c>
      <c r="Q26">
        <f t="shared" si="6"/>
        <v>100</v>
      </c>
      <c r="R26" s="1">
        <f t="shared" si="22"/>
        <v>10.065</v>
      </c>
      <c r="S26" s="1">
        <f t="shared" si="23"/>
        <v>10.065000000000001</v>
      </c>
      <c r="T26">
        <f t="shared" si="24"/>
        <v>1</v>
      </c>
      <c r="U26" s="6">
        <f t="shared" si="9"/>
        <v>1.0065000000000001E-2</v>
      </c>
      <c r="V26" s="1">
        <f t="shared" si="2"/>
        <v>20.130000000000003</v>
      </c>
      <c r="W26" s="1">
        <f t="shared" si="10"/>
        <v>170.18999999999943</v>
      </c>
    </row>
    <row r="27" spans="12:23" x14ac:dyDescent="0.25">
      <c r="L27" s="3">
        <v>26</v>
      </c>
      <c r="M27" s="1">
        <f t="shared" si="21"/>
        <v>160.12499999999943</v>
      </c>
      <c r="N27" s="5">
        <f t="shared" si="4"/>
        <v>1.0999999999999999E-2</v>
      </c>
      <c r="O27" s="2">
        <f t="shared" si="0"/>
        <v>0.1</v>
      </c>
      <c r="P27">
        <f t="shared" si="5"/>
        <v>100</v>
      </c>
      <c r="Q27">
        <f t="shared" si="6"/>
        <v>100</v>
      </c>
      <c r="R27" s="1">
        <f t="shared" si="22"/>
        <v>10.065</v>
      </c>
      <c r="S27" s="1">
        <f t="shared" si="23"/>
        <v>10.065000000000001</v>
      </c>
      <c r="T27">
        <f t="shared" si="24"/>
        <v>1</v>
      </c>
      <c r="U27" s="6">
        <f t="shared" si="9"/>
        <v>1.0065000000000001E-2</v>
      </c>
      <c r="V27" s="1">
        <f t="shared" si="2"/>
        <v>20.130000000000003</v>
      </c>
      <c r="W27" s="1">
        <f t="shared" si="10"/>
        <v>139.99499999999944</v>
      </c>
    </row>
    <row r="28" spans="12:23" x14ac:dyDescent="0.25">
      <c r="L28" s="3">
        <v>27</v>
      </c>
      <c r="M28" s="1">
        <f t="shared" si="21"/>
        <v>129.92999999999944</v>
      </c>
      <c r="N28" s="5">
        <f t="shared" si="4"/>
        <v>1.0999999999999999E-2</v>
      </c>
      <c r="O28" s="2">
        <f t="shared" si="0"/>
        <v>0.1</v>
      </c>
      <c r="P28">
        <f t="shared" si="5"/>
        <v>100</v>
      </c>
      <c r="Q28">
        <f t="shared" si="6"/>
        <v>100</v>
      </c>
      <c r="R28" s="1">
        <f t="shared" si="22"/>
        <v>10.065</v>
      </c>
      <c r="S28" s="1">
        <f t="shared" si="23"/>
        <v>10.065000000000001</v>
      </c>
      <c r="T28">
        <f t="shared" si="24"/>
        <v>1</v>
      </c>
      <c r="U28" s="6">
        <f t="shared" si="9"/>
        <v>1.0065000000000001E-2</v>
      </c>
      <c r="V28" s="1">
        <f t="shared" si="2"/>
        <v>20.130000000000003</v>
      </c>
      <c r="W28" s="1">
        <f t="shared" si="10"/>
        <v>109.79999999999944</v>
      </c>
    </row>
    <row r="29" spans="12:23" x14ac:dyDescent="0.25">
      <c r="L29" s="3">
        <v>28</v>
      </c>
      <c r="M29" s="1">
        <f t="shared" si="21"/>
        <v>99.734999999999445</v>
      </c>
      <c r="N29" s="5">
        <f t="shared" si="4"/>
        <v>1.0999999999999999E-2</v>
      </c>
      <c r="O29" s="2">
        <f t="shared" si="0"/>
        <v>0.1</v>
      </c>
      <c r="P29">
        <f t="shared" si="5"/>
        <v>100</v>
      </c>
      <c r="Q29">
        <f t="shared" si="6"/>
        <v>100</v>
      </c>
      <c r="R29" s="1">
        <f t="shared" si="22"/>
        <v>10.065</v>
      </c>
      <c r="S29" s="1">
        <f t="shared" si="23"/>
        <v>10.065000000000001</v>
      </c>
      <c r="T29">
        <f t="shared" si="24"/>
        <v>1</v>
      </c>
      <c r="U29" s="6">
        <f t="shared" si="9"/>
        <v>1.0065000000000001E-2</v>
      </c>
      <c r="V29" s="1">
        <f t="shared" si="2"/>
        <v>20.130000000000003</v>
      </c>
      <c r="W29" s="1">
        <f t="shared" si="10"/>
        <v>79.60499999999945</v>
      </c>
    </row>
    <row r="30" spans="12:23" x14ac:dyDescent="0.25">
      <c r="L30" s="3">
        <v>29</v>
      </c>
      <c r="M30" s="1">
        <f t="shared" si="21"/>
        <v>69.539999999999452</v>
      </c>
      <c r="N30" s="5">
        <f t="shared" si="4"/>
        <v>1.0999999999999999E-2</v>
      </c>
      <c r="O30" s="2">
        <f t="shared" si="0"/>
        <v>0.1</v>
      </c>
      <c r="P30">
        <f t="shared" si="5"/>
        <v>100</v>
      </c>
      <c r="Q30">
        <f t="shared" si="6"/>
        <v>100</v>
      </c>
      <c r="R30" s="1">
        <f t="shared" si="22"/>
        <v>10.065</v>
      </c>
      <c r="S30" s="1">
        <f t="shared" si="23"/>
        <v>10.065000000000001</v>
      </c>
      <c r="T30">
        <f t="shared" si="24"/>
        <v>1</v>
      </c>
      <c r="U30" s="6">
        <f t="shared" si="9"/>
        <v>1.0065000000000001E-2</v>
      </c>
      <c r="V30" s="1">
        <f t="shared" si="2"/>
        <v>20.130000000000003</v>
      </c>
      <c r="W30" s="1">
        <f t="shared" si="10"/>
        <v>49.409999999999449</v>
      </c>
    </row>
    <row r="31" spans="12:23" x14ac:dyDescent="0.25">
      <c r="L31" s="3">
        <v>30</v>
      </c>
      <c r="M31" s="1">
        <f t="shared" si="21"/>
        <v>39.344999999999452</v>
      </c>
      <c r="N31" s="5">
        <f t="shared" si="4"/>
        <v>1.0999999999999999E-2</v>
      </c>
      <c r="O31" s="2">
        <f t="shared" si="0"/>
        <v>0.1</v>
      </c>
      <c r="P31">
        <f t="shared" si="5"/>
        <v>100</v>
      </c>
      <c r="Q31">
        <f t="shared" si="6"/>
        <v>100</v>
      </c>
      <c r="R31" s="1">
        <f t="shared" si="22"/>
        <v>10.065</v>
      </c>
      <c r="S31" s="1">
        <f t="shared" si="23"/>
        <v>10.065000000000001</v>
      </c>
      <c r="T31">
        <f t="shared" si="24"/>
        <v>1</v>
      </c>
      <c r="U31" s="6">
        <f t="shared" si="9"/>
        <v>1.0065000000000001E-2</v>
      </c>
      <c r="V31" s="1">
        <f t="shared" si="2"/>
        <v>20.130000000000003</v>
      </c>
      <c r="W31" s="1">
        <f t="shared" si="10"/>
        <v>19.214999999999449</v>
      </c>
    </row>
    <row r="32" spans="12:23" x14ac:dyDescent="0.25">
      <c r="L32" s="3">
        <v>31</v>
      </c>
      <c r="M32" s="1">
        <f t="shared" si="21"/>
        <v>9.1499999999994497</v>
      </c>
      <c r="N32" s="5">
        <f t="shared" si="4"/>
        <v>1.0999999999999999E-2</v>
      </c>
      <c r="O32" s="2">
        <f t="shared" si="0"/>
        <v>0.1</v>
      </c>
      <c r="P32">
        <f t="shared" si="5"/>
        <v>100</v>
      </c>
      <c r="Q32">
        <f t="shared" si="6"/>
        <v>100</v>
      </c>
      <c r="R32" s="1">
        <f t="shared" si="22"/>
        <v>10.065</v>
      </c>
      <c r="S32" s="1">
        <f t="shared" si="23"/>
        <v>10.065000000000001</v>
      </c>
      <c r="T32">
        <f t="shared" si="24"/>
        <v>1</v>
      </c>
      <c r="U32" s="6">
        <f t="shared" si="9"/>
        <v>1.0065000000000001E-2</v>
      </c>
      <c r="V32" s="1">
        <f t="shared" si="2"/>
        <v>20.130000000000003</v>
      </c>
      <c r="W32" s="1">
        <f t="shared" si="10"/>
        <v>-10.980000000000553</v>
      </c>
    </row>
    <row r="33" spans="12:23" x14ac:dyDescent="0.25">
      <c r="L33" s="3">
        <v>32</v>
      </c>
      <c r="M33" s="1">
        <f t="shared" ref="M33:M50" si="25">W32-R32</f>
        <v>-21.045000000000552</v>
      </c>
      <c r="N33" s="5">
        <f t="shared" si="4"/>
        <v>1.0999999999999999E-2</v>
      </c>
      <c r="O33" s="2">
        <f t="shared" si="0"/>
        <v>0.1</v>
      </c>
      <c r="P33">
        <f t="shared" si="5"/>
        <v>100</v>
      </c>
      <c r="Q33">
        <f t="shared" si="6"/>
        <v>100</v>
      </c>
      <c r="R33" s="1">
        <f t="shared" ref="R33:R50" si="26">$M$2*N33</f>
        <v>10.065</v>
      </c>
      <c r="S33" s="1">
        <f t="shared" ref="S33:S50" si="27">O33*U33*Q33/0.01</f>
        <v>10.065000000000001</v>
      </c>
      <c r="T33">
        <f t="shared" ref="T33:T50" si="28">Q33/P33</f>
        <v>1</v>
      </c>
      <c r="U33" s="6">
        <f t="shared" si="9"/>
        <v>1.0065000000000001E-2</v>
      </c>
      <c r="V33" s="1">
        <f t="shared" si="2"/>
        <v>20.130000000000003</v>
      </c>
      <c r="W33" s="1">
        <f t="shared" si="10"/>
        <v>-41.175000000000551</v>
      </c>
    </row>
    <row r="34" spans="12:23" x14ac:dyDescent="0.25">
      <c r="L34" s="3">
        <v>33</v>
      </c>
      <c r="M34" s="1">
        <f t="shared" si="25"/>
        <v>-51.240000000000549</v>
      </c>
      <c r="N34" s="5">
        <f t="shared" si="4"/>
        <v>1.0999999999999999E-2</v>
      </c>
      <c r="O34" s="2">
        <f t="shared" ref="O34:O50" si="29">$G$2</f>
        <v>0.1</v>
      </c>
      <c r="P34">
        <f t="shared" si="5"/>
        <v>100</v>
      </c>
      <c r="Q34">
        <f t="shared" si="6"/>
        <v>100</v>
      </c>
      <c r="R34" s="1">
        <f t="shared" si="26"/>
        <v>10.065</v>
      </c>
      <c r="S34" s="1">
        <f t="shared" si="27"/>
        <v>10.065000000000001</v>
      </c>
      <c r="T34">
        <f t="shared" si="28"/>
        <v>1</v>
      </c>
      <c r="U34" s="6">
        <f t="shared" si="9"/>
        <v>1.0065000000000001E-2</v>
      </c>
      <c r="V34" s="1">
        <f t="shared" si="2"/>
        <v>20.130000000000003</v>
      </c>
      <c r="W34" s="1">
        <f t="shared" si="10"/>
        <v>-71.370000000000545</v>
      </c>
    </row>
    <row r="35" spans="12:23" x14ac:dyDescent="0.25">
      <c r="L35" s="3">
        <v>34</v>
      </c>
      <c r="M35" s="1">
        <f t="shared" si="25"/>
        <v>-81.435000000000542</v>
      </c>
      <c r="N35" s="5">
        <f t="shared" si="4"/>
        <v>1.0999999999999999E-2</v>
      </c>
      <c r="O35" s="2">
        <f t="shared" si="29"/>
        <v>0.1</v>
      </c>
      <c r="P35">
        <f t="shared" si="5"/>
        <v>100</v>
      </c>
      <c r="Q35">
        <f t="shared" si="6"/>
        <v>100</v>
      </c>
      <c r="R35" s="1">
        <f t="shared" si="26"/>
        <v>10.065</v>
      </c>
      <c r="S35" s="1">
        <f t="shared" si="27"/>
        <v>10.065000000000001</v>
      </c>
      <c r="T35">
        <f t="shared" si="28"/>
        <v>1</v>
      </c>
      <c r="U35" s="6">
        <f t="shared" si="9"/>
        <v>1.0065000000000001E-2</v>
      </c>
      <c r="V35" s="1">
        <f t="shared" si="2"/>
        <v>20.130000000000003</v>
      </c>
      <c r="W35" s="1">
        <f t="shared" si="10"/>
        <v>-101.56500000000054</v>
      </c>
    </row>
    <row r="36" spans="12:23" x14ac:dyDescent="0.25">
      <c r="L36" s="3">
        <v>35</v>
      </c>
      <c r="M36" s="1">
        <f t="shared" si="25"/>
        <v>-111.63000000000054</v>
      </c>
      <c r="N36" s="5">
        <f t="shared" si="4"/>
        <v>1.0999999999999999E-2</v>
      </c>
      <c r="O36" s="2">
        <f t="shared" si="29"/>
        <v>0.1</v>
      </c>
      <c r="P36">
        <f t="shared" si="5"/>
        <v>100</v>
      </c>
      <c r="Q36">
        <f t="shared" si="6"/>
        <v>100</v>
      </c>
      <c r="R36" s="1">
        <f t="shared" si="26"/>
        <v>10.065</v>
      </c>
      <c r="S36" s="1">
        <f t="shared" si="27"/>
        <v>10.065000000000001</v>
      </c>
      <c r="T36">
        <f t="shared" si="28"/>
        <v>1</v>
      </c>
      <c r="U36" s="6">
        <f t="shared" si="9"/>
        <v>1.0065000000000001E-2</v>
      </c>
      <c r="V36" s="1">
        <f t="shared" si="2"/>
        <v>20.130000000000003</v>
      </c>
      <c r="W36" s="1">
        <f t="shared" si="10"/>
        <v>-131.76000000000053</v>
      </c>
    </row>
    <row r="37" spans="12:23" x14ac:dyDescent="0.25">
      <c r="L37" s="3">
        <v>36</v>
      </c>
      <c r="M37" s="1">
        <f t="shared" si="25"/>
        <v>-141.82500000000053</v>
      </c>
      <c r="N37" s="5">
        <f t="shared" si="4"/>
        <v>1.0999999999999999E-2</v>
      </c>
      <c r="O37" s="2">
        <f t="shared" si="29"/>
        <v>0.1</v>
      </c>
      <c r="P37">
        <f t="shared" si="5"/>
        <v>100</v>
      </c>
      <c r="Q37">
        <f t="shared" si="6"/>
        <v>100</v>
      </c>
      <c r="R37" s="1">
        <f t="shared" si="26"/>
        <v>10.065</v>
      </c>
      <c r="S37" s="1">
        <f t="shared" si="27"/>
        <v>10.065000000000001</v>
      </c>
      <c r="T37">
        <f t="shared" si="28"/>
        <v>1</v>
      </c>
      <c r="U37" s="6">
        <f t="shared" si="9"/>
        <v>1.0065000000000001E-2</v>
      </c>
      <c r="V37" s="1">
        <f t="shared" si="2"/>
        <v>20.130000000000003</v>
      </c>
      <c r="W37" s="1">
        <f t="shared" si="10"/>
        <v>-161.95500000000052</v>
      </c>
    </row>
    <row r="38" spans="12:23" x14ac:dyDescent="0.25">
      <c r="L38" s="3">
        <v>37</v>
      </c>
      <c r="M38" s="1">
        <f t="shared" si="25"/>
        <v>-172.02000000000052</v>
      </c>
      <c r="N38" s="5">
        <f t="shared" si="4"/>
        <v>1.0999999999999999E-2</v>
      </c>
      <c r="O38" s="2">
        <f t="shared" si="29"/>
        <v>0.1</v>
      </c>
      <c r="P38">
        <f t="shared" si="5"/>
        <v>100</v>
      </c>
      <c r="Q38">
        <f t="shared" si="6"/>
        <v>100</v>
      </c>
      <c r="R38" s="1">
        <f t="shared" si="26"/>
        <v>10.065</v>
      </c>
      <c r="S38" s="1">
        <f t="shared" si="27"/>
        <v>10.065000000000001</v>
      </c>
      <c r="T38">
        <f t="shared" si="28"/>
        <v>1</v>
      </c>
      <c r="U38" s="6">
        <f t="shared" si="9"/>
        <v>1.0065000000000001E-2</v>
      </c>
      <c r="V38" s="1">
        <f t="shared" si="2"/>
        <v>20.130000000000003</v>
      </c>
      <c r="W38" s="1">
        <f t="shared" si="10"/>
        <v>-192.15000000000052</v>
      </c>
    </row>
    <row r="39" spans="12:23" x14ac:dyDescent="0.25">
      <c r="L39" s="3">
        <v>38</v>
      </c>
      <c r="M39" s="1">
        <f t="shared" si="25"/>
        <v>-202.21500000000052</v>
      </c>
      <c r="N39" s="5">
        <f t="shared" si="4"/>
        <v>1.0999999999999999E-2</v>
      </c>
      <c r="O39" s="2">
        <f t="shared" si="29"/>
        <v>0.1</v>
      </c>
      <c r="P39">
        <f t="shared" si="5"/>
        <v>100</v>
      </c>
      <c r="Q39">
        <f t="shared" si="6"/>
        <v>100</v>
      </c>
      <c r="R39" s="1">
        <f t="shared" si="26"/>
        <v>10.065</v>
      </c>
      <c r="S39" s="1">
        <f t="shared" si="27"/>
        <v>10.065000000000001</v>
      </c>
      <c r="T39">
        <f t="shared" si="28"/>
        <v>1</v>
      </c>
      <c r="U39" s="6">
        <f t="shared" si="9"/>
        <v>1.0065000000000001E-2</v>
      </c>
      <c r="V39" s="1">
        <f t="shared" si="2"/>
        <v>20.130000000000003</v>
      </c>
      <c r="W39" s="1">
        <f t="shared" si="10"/>
        <v>-222.34500000000051</v>
      </c>
    </row>
    <row r="40" spans="12:23" x14ac:dyDescent="0.25">
      <c r="L40" s="3">
        <v>39</v>
      </c>
      <c r="M40" s="1">
        <f t="shared" si="25"/>
        <v>-232.41000000000051</v>
      </c>
      <c r="N40" s="5">
        <f t="shared" si="4"/>
        <v>1.0999999999999999E-2</v>
      </c>
      <c r="O40" s="2">
        <f t="shared" si="29"/>
        <v>0.1</v>
      </c>
      <c r="P40">
        <f t="shared" si="5"/>
        <v>100</v>
      </c>
      <c r="Q40">
        <f t="shared" si="6"/>
        <v>100</v>
      </c>
      <c r="R40" s="1">
        <f t="shared" si="26"/>
        <v>10.065</v>
      </c>
      <c r="S40" s="1">
        <f t="shared" si="27"/>
        <v>10.065000000000001</v>
      </c>
      <c r="T40">
        <f t="shared" si="28"/>
        <v>1</v>
      </c>
      <c r="U40" s="6">
        <f t="shared" si="9"/>
        <v>1.0065000000000001E-2</v>
      </c>
      <c r="V40" s="1">
        <f t="shared" si="2"/>
        <v>20.130000000000003</v>
      </c>
      <c r="W40" s="1">
        <f t="shared" si="10"/>
        <v>-252.5400000000005</v>
      </c>
    </row>
    <row r="41" spans="12:23" x14ac:dyDescent="0.25">
      <c r="L41" s="3">
        <v>40</v>
      </c>
      <c r="M41" s="1">
        <f t="shared" si="25"/>
        <v>-262.60500000000053</v>
      </c>
      <c r="N41" s="5">
        <f t="shared" si="4"/>
        <v>1.0999999999999999E-2</v>
      </c>
      <c r="O41" s="2">
        <f t="shared" si="29"/>
        <v>0.1</v>
      </c>
      <c r="P41">
        <f t="shared" si="5"/>
        <v>100</v>
      </c>
      <c r="Q41">
        <f t="shared" si="6"/>
        <v>100</v>
      </c>
      <c r="R41" s="1">
        <f t="shared" si="26"/>
        <v>10.065</v>
      </c>
      <c r="S41" s="1">
        <f t="shared" si="27"/>
        <v>10.065000000000001</v>
      </c>
      <c r="T41">
        <f t="shared" si="28"/>
        <v>1</v>
      </c>
      <c r="U41" s="6">
        <f t="shared" si="9"/>
        <v>1.0065000000000001E-2</v>
      </c>
      <c r="V41" s="1">
        <f t="shared" si="2"/>
        <v>20.130000000000003</v>
      </c>
      <c r="W41" s="1">
        <f t="shared" si="10"/>
        <v>-282.73500000000053</v>
      </c>
    </row>
    <row r="42" spans="12:23" x14ac:dyDescent="0.25">
      <c r="L42" s="3">
        <v>41</v>
      </c>
      <c r="M42" s="1">
        <f t="shared" si="25"/>
        <v>-292.80000000000052</v>
      </c>
      <c r="N42" s="5">
        <f t="shared" si="4"/>
        <v>1.0999999999999999E-2</v>
      </c>
      <c r="O42" s="2">
        <f t="shared" si="29"/>
        <v>0.1</v>
      </c>
      <c r="P42">
        <f t="shared" si="5"/>
        <v>100</v>
      </c>
      <c r="Q42">
        <f t="shared" si="6"/>
        <v>100</v>
      </c>
      <c r="R42" s="1">
        <f t="shared" si="26"/>
        <v>10.065</v>
      </c>
      <c r="S42" s="1">
        <f t="shared" si="27"/>
        <v>10.065000000000001</v>
      </c>
      <c r="T42">
        <f t="shared" si="28"/>
        <v>1</v>
      </c>
      <c r="U42" s="6">
        <f t="shared" si="9"/>
        <v>1.0065000000000001E-2</v>
      </c>
      <c r="V42" s="1">
        <f t="shared" si="2"/>
        <v>20.130000000000003</v>
      </c>
      <c r="W42" s="1">
        <f t="shared" si="10"/>
        <v>-312.93000000000052</v>
      </c>
    </row>
    <row r="43" spans="12:23" x14ac:dyDescent="0.25">
      <c r="L43" s="3">
        <v>42</v>
      </c>
      <c r="M43" s="1">
        <f t="shared" si="25"/>
        <v>-322.99500000000052</v>
      </c>
      <c r="N43" s="5">
        <f t="shared" si="4"/>
        <v>1.0999999999999999E-2</v>
      </c>
      <c r="O43" s="2">
        <f t="shared" si="29"/>
        <v>0.1</v>
      </c>
      <c r="P43">
        <f t="shared" si="5"/>
        <v>100</v>
      </c>
      <c r="Q43">
        <f t="shared" si="6"/>
        <v>100</v>
      </c>
      <c r="R43" s="1">
        <f t="shared" si="26"/>
        <v>10.065</v>
      </c>
      <c r="S43" s="1">
        <f t="shared" si="27"/>
        <v>10.065000000000001</v>
      </c>
      <c r="T43">
        <f t="shared" si="28"/>
        <v>1</v>
      </c>
      <c r="U43" s="6">
        <f t="shared" si="9"/>
        <v>1.0065000000000001E-2</v>
      </c>
      <c r="V43" s="1">
        <f t="shared" si="2"/>
        <v>20.130000000000003</v>
      </c>
      <c r="W43" s="1">
        <f t="shared" si="10"/>
        <v>-343.12500000000051</v>
      </c>
    </row>
    <row r="44" spans="12:23" x14ac:dyDescent="0.25">
      <c r="L44" s="3">
        <v>43</v>
      </c>
      <c r="M44" s="1">
        <f t="shared" si="25"/>
        <v>-353.19000000000051</v>
      </c>
      <c r="N44" s="5">
        <f t="shared" si="4"/>
        <v>1.0999999999999999E-2</v>
      </c>
      <c r="O44" s="2">
        <f t="shared" si="29"/>
        <v>0.1</v>
      </c>
      <c r="P44">
        <f t="shared" si="5"/>
        <v>100</v>
      </c>
      <c r="Q44">
        <f t="shared" si="6"/>
        <v>100</v>
      </c>
      <c r="R44" s="1">
        <f t="shared" si="26"/>
        <v>10.065</v>
      </c>
      <c r="S44" s="1">
        <f t="shared" si="27"/>
        <v>10.065000000000001</v>
      </c>
      <c r="T44">
        <f t="shared" si="28"/>
        <v>1</v>
      </c>
      <c r="U44" s="6">
        <f t="shared" si="9"/>
        <v>1.0065000000000001E-2</v>
      </c>
      <c r="V44" s="1">
        <f t="shared" si="2"/>
        <v>20.130000000000003</v>
      </c>
      <c r="W44" s="1">
        <f t="shared" si="10"/>
        <v>-373.3200000000005</v>
      </c>
    </row>
    <row r="45" spans="12:23" x14ac:dyDescent="0.25">
      <c r="L45" s="3">
        <v>44</v>
      </c>
      <c r="M45" s="1">
        <f t="shared" si="25"/>
        <v>-383.3850000000005</v>
      </c>
      <c r="N45" s="5">
        <f t="shared" si="4"/>
        <v>1.0999999999999999E-2</v>
      </c>
      <c r="O45" s="2">
        <f t="shared" si="29"/>
        <v>0.1</v>
      </c>
      <c r="P45">
        <f t="shared" si="5"/>
        <v>100</v>
      </c>
      <c r="Q45">
        <f t="shared" si="6"/>
        <v>100</v>
      </c>
      <c r="R45" s="1">
        <f t="shared" si="26"/>
        <v>10.065</v>
      </c>
      <c r="S45" s="1">
        <f t="shared" si="27"/>
        <v>10.065000000000001</v>
      </c>
      <c r="T45">
        <f t="shared" si="28"/>
        <v>1</v>
      </c>
      <c r="U45" s="6">
        <f t="shared" si="9"/>
        <v>1.0065000000000001E-2</v>
      </c>
      <c r="V45" s="1">
        <f t="shared" si="2"/>
        <v>20.130000000000003</v>
      </c>
      <c r="W45" s="1">
        <f t="shared" si="10"/>
        <v>-403.5150000000005</v>
      </c>
    </row>
    <row r="46" spans="12:23" x14ac:dyDescent="0.25">
      <c r="L46" s="3">
        <v>45</v>
      </c>
      <c r="M46" s="1">
        <f t="shared" si="25"/>
        <v>-413.5800000000005</v>
      </c>
      <c r="N46" s="5">
        <f t="shared" si="4"/>
        <v>1.0999999999999999E-2</v>
      </c>
      <c r="O46" s="2">
        <f t="shared" si="29"/>
        <v>0.1</v>
      </c>
      <c r="P46">
        <f t="shared" si="5"/>
        <v>100</v>
      </c>
      <c r="Q46">
        <f t="shared" si="6"/>
        <v>100</v>
      </c>
      <c r="R46" s="1">
        <f t="shared" si="26"/>
        <v>10.065</v>
      </c>
      <c r="S46" s="1">
        <f t="shared" si="27"/>
        <v>10.065000000000001</v>
      </c>
      <c r="T46">
        <f t="shared" si="28"/>
        <v>1</v>
      </c>
      <c r="U46" s="6">
        <f t="shared" si="9"/>
        <v>1.0065000000000001E-2</v>
      </c>
      <c r="V46" s="1">
        <f t="shared" si="2"/>
        <v>20.130000000000003</v>
      </c>
      <c r="W46" s="1">
        <f t="shared" si="10"/>
        <v>-433.71000000000049</v>
      </c>
    </row>
    <row r="47" spans="12:23" x14ac:dyDescent="0.25">
      <c r="L47" s="3">
        <v>46</v>
      </c>
      <c r="M47" s="1">
        <f t="shared" si="25"/>
        <v>-443.77500000000049</v>
      </c>
      <c r="N47" s="5">
        <f t="shared" si="4"/>
        <v>1.0999999999999999E-2</v>
      </c>
      <c r="O47" s="2">
        <f t="shared" si="29"/>
        <v>0.1</v>
      </c>
      <c r="P47">
        <f t="shared" si="5"/>
        <v>100</v>
      </c>
      <c r="Q47">
        <f t="shared" si="6"/>
        <v>100</v>
      </c>
      <c r="R47" s="1">
        <f t="shared" si="26"/>
        <v>10.065</v>
      </c>
      <c r="S47" s="1">
        <f t="shared" si="27"/>
        <v>10.065000000000001</v>
      </c>
      <c r="T47">
        <f t="shared" si="28"/>
        <v>1</v>
      </c>
      <c r="U47" s="6">
        <f t="shared" si="9"/>
        <v>1.0065000000000001E-2</v>
      </c>
      <c r="V47" s="1">
        <f t="shared" si="2"/>
        <v>20.130000000000003</v>
      </c>
      <c r="W47" s="1">
        <f t="shared" si="10"/>
        <v>-463.90500000000048</v>
      </c>
    </row>
    <row r="48" spans="12:23" x14ac:dyDescent="0.25">
      <c r="L48" s="3">
        <v>47</v>
      </c>
      <c r="M48" s="1">
        <f t="shared" si="25"/>
        <v>-473.97000000000048</v>
      </c>
      <c r="N48" s="5">
        <f t="shared" si="4"/>
        <v>1.0999999999999999E-2</v>
      </c>
      <c r="O48" s="2">
        <f t="shared" si="29"/>
        <v>0.1</v>
      </c>
      <c r="P48">
        <f t="shared" si="5"/>
        <v>100</v>
      </c>
      <c r="Q48">
        <f t="shared" si="6"/>
        <v>100</v>
      </c>
      <c r="R48" s="1">
        <f t="shared" si="26"/>
        <v>10.065</v>
      </c>
      <c r="S48" s="1">
        <f t="shared" si="27"/>
        <v>10.065000000000001</v>
      </c>
      <c r="T48">
        <f t="shared" si="28"/>
        <v>1</v>
      </c>
      <c r="U48" s="6">
        <f t="shared" si="9"/>
        <v>1.0065000000000001E-2</v>
      </c>
      <c r="V48" s="1">
        <f t="shared" si="2"/>
        <v>20.130000000000003</v>
      </c>
      <c r="W48" s="1">
        <f t="shared" si="10"/>
        <v>-494.10000000000048</v>
      </c>
    </row>
    <row r="49" spans="12:23" x14ac:dyDescent="0.25">
      <c r="L49" s="3">
        <v>48</v>
      </c>
      <c r="M49" s="1">
        <f t="shared" si="25"/>
        <v>-504.16500000000048</v>
      </c>
      <c r="N49" s="5">
        <f t="shared" si="4"/>
        <v>1.0999999999999999E-2</v>
      </c>
      <c r="O49" s="2">
        <f t="shared" si="29"/>
        <v>0.1</v>
      </c>
      <c r="P49">
        <f t="shared" si="5"/>
        <v>100</v>
      </c>
      <c r="Q49">
        <f t="shared" si="6"/>
        <v>100</v>
      </c>
      <c r="R49" s="1">
        <f t="shared" si="26"/>
        <v>10.065</v>
      </c>
      <c r="S49" s="1">
        <f t="shared" si="27"/>
        <v>10.065000000000001</v>
      </c>
      <c r="T49">
        <f t="shared" si="28"/>
        <v>1</v>
      </c>
      <c r="U49" s="6">
        <f t="shared" si="9"/>
        <v>1.0065000000000001E-2</v>
      </c>
      <c r="V49" s="1">
        <f t="shared" si="2"/>
        <v>20.130000000000003</v>
      </c>
      <c r="W49" s="1">
        <f t="shared" si="10"/>
        <v>-524.29500000000053</v>
      </c>
    </row>
    <row r="50" spans="12:23" x14ac:dyDescent="0.25">
      <c r="L50" s="3">
        <v>49</v>
      </c>
      <c r="M50" s="1">
        <f t="shared" si="25"/>
        <v>-534.36000000000058</v>
      </c>
      <c r="N50" s="5">
        <f t="shared" si="4"/>
        <v>1.0999999999999999E-2</v>
      </c>
      <c r="O50" s="2">
        <f t="shared" si="29"/>
        <v>0.1</v>
      </c>
      <c r="P50">
        <f t="shared" si="5"/>
        <v>100</v>
      </c>
      <c r="Q50">
        <f t="shared" si="6"/>
        <v>100</v>
      </c>
      <c r="R50" s="1">
        <f t="shared" si="26"/>
        <v>10.065</v>
      </c>
      <c r="S50" s="1">
        <f t="shared" si="27"/>
        <v>10.065000000000001</v>
      </c>
      <c r="T50">
        <f t="shared" si="28"/>
        <v>1</v>
      </c>
      <c r="U50" s="6">
        <f t="shared" si="9"/>
        <v>1.0065000000000001E-2</v>
      </c>
      <c r="V50" s="1">
        <f t="shared" si="2"/>
        <v>20.130000000000003</v>
      </c>
      <c r="W50" s="1">
        <f t="shared" si="10"/>
        <v>-554.49000000000058</v>
      </c>
    </row>
    <row r="51" spans="12:23" x14ac:dyDescent="0.25">
      <c r="L51" s="3"/>
      <c r="M51" s="1"/>
      <c r="N51" s="5"/>
      <c r="O51" s="2"/>
      <c r="R51" s="1"/>
      <c r="S51" s="1"/>
      <c r="U51" s="6"/>
      <c r="V51" s="6"/>
      <c r="W51" s="1"/>
    </row>
    <row r="52" spans="12:23" x14ac:dyDescent="0.25">
      <c r="L52" s="3"/>
      <c r="M52" s="1"/>
      <c r="N52" s="5"/>
      <c r="O52" s="2"/>
      <c r="R52" s="1"/>
      <c r="S52" s="1"/>
      <c r="U52" s="6"/>
      <c r="V52" s="6"/>
      <c r="W52" s="1"/>
    </row>
    <row r="53" spans="12:23" x14ac:dyDescent="0.25">
      <c r="L53" s="3"/>
      <c r="M53" s="1"/>
      <c r="N53" s="5"/>
      <c r="O53" s="2"/>
      <c r="R53" s="1"/>
      <c r="S53" s="1"/>
      <c r="U53" s="6"/>
      <c r="V53" s="6"/>
      <c r="W53" s="1"/>
    </row>
    <row r="54" spans="12:23" x14ac:dyDescent="0.25">
      <c r="L54" s="3"/>
      <c r="M54" s="1"/>
      <c r="N54" s="5"/>
      <c r="O54" s="2"/>
      <c r="R54" s="1"/>
      <c r="S54" s="1"/>
      <c r="U54" s="6"/>
      <c r="V54" s="6"/>
      <c r="W54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PVSRA Money Management</vt:lpstr>
    </vt:vector>
  </TitlesOfParts>
  <Company>U.S Air Force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Luong</dc:creator>
  <cp:lastModifiedBy>Quang</cp:lastModifiedBy>
  <dcterms:created xsi:type="dcterms:W3CDTF">2013-05-24T17:22:59Z</dcterms:created>
  <dcterms:modified xsi:type="dcterms:W3CDTF">2013-07-24T06:26:15Z</dcterms:modified>
</cp:coreProperties>
</file>